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<sst xmlns="http://schemas.openxmlformats.org/spreadsheetml/2006/main" count="366" uniqueCount="191">
  <si>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</si>
  <si>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</si>
  <si>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</si>
  <si>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</si>
  <si>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</si>
  <si>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</si>
  <si>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</si>
  <si>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</si>
  <si>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</si>
  <si>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</si>
  <si>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</si>
  <si>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</si>
  <si>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</si>
  <si>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</si>
  <si>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</si>
  <si>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</si>
  <si>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</si>
  <si>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</si>
  <si>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</si>
  <si>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</si>
  <si>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</si>
  <si>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</si>
  <si>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</si>
  <si>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</si>
  <si>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</si>
  <si>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</si>
  <si>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</si>
  <si>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</si>
  <si>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</si>
  <si>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</si>
  <si>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</si>
  <si>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</si>
  <si>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</si>
  <si>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</si>
  <si>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</si>
  <si>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</si>
  <si>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</si>
  <si>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</si>
  <si>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</si>
  <si>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</si>
  <si>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</si>
  <si>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</si>
  <si>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</si>
  <si>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</si>
  <si>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</si>
  <si>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</si>
  <si>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</si>
  <si>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</si>
  <si>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</si>
  <si>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</si>
  <si>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</si>
  <si>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</si>
  <si>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</si>
  <si>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</si>
  <si>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</si>
  <si>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</si>
  <si>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</si>
  <si>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</si>
  <si>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</si>
  <si>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</si>
  <si>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</si>
  <si>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</si>
  <si>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</si>
  <si>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</si>
  <si>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</si>
  <si>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</si>
  <si>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</si>
  <si>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</si>
  <si>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</si>
  <si>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</si>
  <si>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</si>
  <si>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</si>
  <si>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</si>
  <si>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</si>
  <si>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</si>
  <si>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</si>
  <si>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</si>
  <si>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</si>
  <si>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</si>
  <si>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</si>
  <si>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</si>
  <si>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</si>
  <si>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</si>
  <si>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</si>
  <si>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</si>
  <si>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</si>
  <si>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</si>
  <si>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</si>
  <si>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</si>
  <si>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</si>
  <si>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</si>
  <si>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</si>
  <si>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</si>
  <si>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</si>
  <si>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</si>
  <si>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</si>
  <si>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</si>
  <si>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</si>
  <si>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</si>
  <si>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</si>
  <si>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</si>
  <si>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</si>
  <si>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</si>
  <si>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</si>
  <si>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</si>
  <si>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</si>
  <si>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</si>
  <si>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</si>
  <si>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</si>
  <si>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</si>
  <si>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</si>
  <si>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</si>
  <si>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</si>
  <si>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</si>
  <si>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</si>
  <si>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</si>
  <si>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</si>
  <si>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</si>
  <si>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</si>
  <si>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</si>
  <si>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</si>
  <si>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</si>
  <si>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</si>
  <si>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</si>
  <si>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</si>
  <si>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</si>
  <si>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</si>
  <si>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</si>
  <si>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</si>
  <si>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</si>
  <si>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</si>
  <si>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</si>
  <si>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</si>
  <si>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</si>
  <si>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</si>
  <si>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</si>
  <si>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</si>
  <si>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</si>
  <si>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</si>
  <si>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</si>
  <si>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</si>
  <si>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</si>
  <si>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</si>
  <si>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</si>
  <si>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</si>
  <si>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</si>
  <si>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</si>
  <si>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</si>
  <si>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</si>
  <si>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</si>
  <si>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</si>
  <si>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</si>
  <si>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</si>
  <si>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</si>
  <si>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</si>
  <si>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</si>
  <si>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</si>
  <si>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</si>
  <si>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</si>
  <si>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</si>
  <si>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</si>
  <si>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</si>
  <si>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</si>
  <si>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</si>
  <si>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</si>
  <si>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</si>
  <si>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</si>
  <si>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</si>
  <si>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</si>
  <si>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</si>
  <si>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</si>
  <si>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</si>
  <si>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</si>
  <si>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</si>
  <si>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</si>
  <si>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</si>
  <si>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</si>
  <si>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</si>
  <si>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</si>
  <si>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</si>
  <si>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</si>
  <si>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</si>
  <si>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</si>
  <si>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Дополнительное соглашение №ДВ21051801850007 к договору о расчетно-кассовом обслуживании в АО "АЛЬФА-БАНК" от 08.02.2021</t>
  </si>
  <si>
    <t>Проценты по депозиту</t>
  </si>
  <si>
    <t>Разработка программ</t>
  </si>
  <si>
    <t>Договор б/н от 10.05.2012</t>
  </si>
  <si>
    <t>ООО "Софт - лидер"</t>
  </si>
  <si>
    <t>121099, Москва, переулок Проточный, дом 6, офис 4</t>
  </si>
  <si>
    <t>1127746248178</t>
  </si>
  <si>
    <t>по договору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</si>
</sst>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3" t="s">
        <v>181</v>
      </c>
      <c r="C1" s="83"/>
      <c r="D1" s="83"/>
      <c r="E1" s="83"/>
      <c r="F1" s="83"/>
    </row>
    <row r="2" spans="2:6" ht="91.5" customHeight="1">
      <c r="B2" s="83" t="s">
        <v>182</v>
      </c>
      <c r="C2" s="83"/>
      <c r="D2" s="83"/>
      <c r="E2" s="83"/>
      <c r="F2" s="83"/>
    </row>
    <row r="3" spans="2:6" ht="15" customHeight="1">
      <c r="B3" s="83"/>
      <c r="C3" s="83"/>
      <c r="D3" s="83"/>
      <c r="E3" s="83"/>
      <c r="F3" s="83"/>
    </row>
    <row r="4" spans="2:18" ht="54.75" customHeight="1">
      <c r="B4" s="84" t="s">
        <v>0</v>
      </c>
      <c r="C4" s="84"/>
      <c r="D4" s="84"/>
      <c r="E4" s="84"/>
      <c r="F4" s="84"/>
      <c r="G4" s="8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44742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5" t="s">
        <v>6</v>
      </c>
      <c r="C22" s="86"/>
      <c r="D22" s="8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2">
        <f>D24+D25</f>
        <v>41192402.05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3">
        <v>41192402.05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3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4">
        <f>D23+D39</f>
        <v>41192402.05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5" t="s">
        <v>165</v>
      </c>
      <c r="C41" s="86"/>
      <c r="D41" s="8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f>1600000+403201.65</f>
        <v>2003201.65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5" t="s">
        <v>14</v>
      </c>
      <c r="C43" s="86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2">
        <f>D40-D42</f>
        <v>39189200.4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3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5" t="s">
        <v>17</v>
      </c>
      <c r="C46" s="86"/>
      <c r="D46" s="87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20000000+K47*0.0002</f>
        <v>21294083.627854</v>
      </c>
      <c r="E47" s="4"/>
      <c r="F47" s="4"/>
      <c r="G47" s="4"/>
      <c r="H47" s="4"/>
      <c r="I47" s="4"/>
      <c r="J47" s="4"/>
      <c r="K47" s="67">
        <v>6470418139.27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8" t="s">
        <v>166</v>
      </c>
      <c r="D48" s="8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0"/>
      <c r="D49" s="9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D1">
      <selection activeCell="K22" sqref="K2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1.281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75.75" thickBot="1">
      <c r="A5" s="7">
        <v>1</v>
      </c>
      <c r="B5" s="46" t="s">
        <v>184</v>
      </c>
      <c r="C5" s="46" t="s">
        <v>183</v>
      </c>
      <c r="D5" s="78"/>
      <c r="E5" s="40"/>
      <c r="F5" s="46"/>
      <c r="G5" s="8"/>
      <c r="H5" s="75"/>
      <c r="I5" s="53"/>
      <c r="J5" s="53"/>
      <c r="K5" s="82"/>
      <c r="L5" s="54"/>
      <c r="M5" s="77"/>
      <c r="N5" s="48"/>
      <c r="O5" s="48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  <c r="L6" s="48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</f>
        <v>0</v>
      </c>
      <c r="J11" s="53">
        <f>J5</f>
        <v>0</v>
      </c>
      <c r="K11" s="48"/>
      <c r="L11" s="54">
        <f>L5</f>
        <v>0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</cols>
  <sheetData>
    <row r="1" spans="1:10" ht="15">
      <c r="A1" s="96" t="s">
        <v>64</v>
      </c>
      <c r="B1" s="96"/>
      <c r="C1" s="4"/>
      <c r="D1" s="4"/>
      <c r="E1" s="4"/>
      <c r="F1" s="4"/>
      <c r="G1" s="4"/>
      <c r="H1" s="4"/>
      <c r="I1" s="49"/>
      <c r="J1" s="49"/>
    </row>
    <row r="2" spans="1:10" ht="15">
      <c r="A2" s="4"/>
      <c r="B2" s="4"/>
      <c r="C2" s="4"/>
      <c r="D2" s="4"/>
      <c r="E2" s="4"/>
      <c r="F2" s="4"/>
      <c r="G2" s="4"/>
      <c r="H2" s="4"/>
      <c r="I2" s="49"/>
      <c r="J2" s="49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49"/>
      <c r="J3" s="49"/>
    </row>
    <row r="4" spans="1:10" ht="15.75" thickBot="1">
      <c r="A4" s="3"/>
      <c r="B4" s="4"/>
      <c r="C4" s="4"/>
      <c r="D4" s="4"/>
      <c r="E4" s="4"/>
      <c r="F4" s="4"/>
      <c r="G4" s="4"/>
      <c r="H4" s="4"/>
      <c r="I4" s="49"/>
      <c r="J4" s="49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0" t="s">
        <v>88</v>
      </c>
      <c r="J5" s="50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2">
        <v>9</v>
      </c>
      <c r="J6" s="52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8"/>
      <c r="J7" s="48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8"/>
      <c r="J8" s="48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8"/>
      <c r="J9" s="48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8"/>
      <c r="J13" s="48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8"/>
      <c r="J14" s="48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8"/>
      <c r="J15" s="4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45.75" thickBot="1">
      <c r="A5" s="7">
        <v>1</v>
      </c>
      <c r="B5" s="8" t="s">
        <v>185</v>
      </c>
      <c r="C5" s="8" t="s">
        <v>186</v>
      </c>
      <c r="D5" s="40">
        <v>44758</v>
      </c>
      <c r="E5" s="8" t="s">
        <v>187</v>
      </c>
      <c r="F5" s="8" t="s">
        <v>188</v>
      </c>
      <c r="G5" s="68" t="s">
        <v>189</v>
      </c>
      <c r="H5" s="79">
        <v>1600000</v>
      </c>
      <c r="I5" s="79">
        <v>1600000</v>
      </c>
      <c r="J5" s="54">
        <f>ROUND(I5/'Приложение 1'!D42*100,2)</f>
        <v>79.87</v>
      </c>
      <c r="K5" s="48" t="s">
        <v>190</v>
      </c>
    </row>
    <row r="6" spans="1:11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</row>
    <row r="12" spans="1:11" ht="15.75" thickBot="1">
      <c r="A12" s="7" t="s">
        <v>32</v>
      </c>
      <c r="B12" s="8"/>
      <c r="C12" s="8"/>
      <c r="D12" s="8"/>
      <c r="E12" s="8"/>
      <c r="F12" s="8"/>
      <c r="G12" s="8"/>
      <c r="H12" s="79">
        <f>H5</f>
        <v>1600000</v>
      </c>
      <c r="I12" s="79">
        <f>I5</f>
        <v>1600000</v>
      </c>
      <c r="J12" s="54">
        <f>J5</f>
        <v>79.87</v>
      </c>
      <c r="K12" s="48"/>
    </row>
    <row r="15" ht="15">
      <c r="J15" s="56"/>
    </row>
    <row r="16" ht="15">
      <c r="J16" s="56"/>
    </row>
    <row r="17" ht="15">
      <c r="G17" s="69"/>
    </row>
    <row r="18" spans="7:10" ht="15">
      <c r="G18" s="70"/>
      <c r="J18" s="5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403201.65</v>
      </c>
      <c r="E5" s="62">
        <f>ROUND(D5/'Приложение 1'!$D$42*100,2)</f>
        <v>20.13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>
        <f>ROUND(D6/'Приложение 1'!$D$42*100,2)</f>
        <v>0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/>
      <c r="B8" s="8"/>
      <c r="C8" s="8"/>
      <c r="D8" s="8"/>
      <c r="E8" s="5"/>
      <c r="F8" s="59"/>
      <c r="G8" s="59"/>
      <c r="H8" s="59"/>
      <c r="I8" s="60"/>
      <c r="J8" s="60"/>
      <c r="K8" s="60"/>
    </row>
    <row r="9" spans="1:11" ht="15.75" thickBot="1">
      <c r="A9" s="7"/>
      <c r="B9" s="8"/>
      <c r="C9" s="8"/>
      <c r="D9" s="8"/>
      <c r="E9" s="5"/>
      <c r="F9" s="59"/>
      <c r="G9" s="59"/>
      <c r="H9" s="59"/>
      <c r="I9" s="60"/>
      <c r="J9" s="60"/>
      <c r="K9" s="60"/>
    </row>
    <row r="10" spans="1:11" ht="15.75" thickBot="1">
      <c r="A10" s="7"/>
      <c r="B10" s="8"/>
      <c r="C10" s="8"/>
      <c r="D10" s="8"/>
      <c r="E10" s="5"/>
      <c r="F10" s="59"/>
      <c r="G10" s="59"/>
      <c r="H10" s="59"/>
      <c r="I10" s="60"/>
      <c r="J10" s="60"/>
      <c r="K10" s="60"/>
    </row>
    <row r="11" spans="1:11" ht="15.75" thickBot="1">
      <c r="A11" s="7"/>
      <c r="B11" s="8"/>
      <c r="C11" s="8"/>
      <c r="D11" s="8"/>
      <c r="E11" s="5"/>
      <c r="F11" s="59"/>
      <c r="G11" s="59"/>
      <c r="H11" s="59"/>
      <c r="I11" s="60"/>
      <c r="J11" s="60"/>
      <c r="K11" s="60"/>
    </row>
    <row r="12" spans="1:11" ht="15.75" thickBot="1">
      <c r="A12" s="7" t="s">
        <v>32</v>
      </c>
      <c r="B12" s="8"/>
      <c r="C12" s="8"/>
      <c r="D12" s="41">
        <f>SUM(D5:D11)</f>
        <v>403201.65</v>
      </c>
      <c r="E12" s="62">
        <f>SUM(E5:E11)</f>
        <v>20.13</v>
      </c>
      <c r="F12" s="59"/>
      <c r="G12" s="59"/>
      <c r="H12" s="59"/>
      <c r="I12" s="64"/>
      <c r="J12" s="60"/>
      <c r="K12" s="60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7" sqref="H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4" t="s">
        <v>23</v>
      </c>
      <c r="B1" s="94"/>
      <c r="C1" s="94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8264921.51</v>
      </c>
      <c r="I7" s="8" t="s">
        <v>167</v>
      </c>
      <c r="J7" s="54">
        <f>ROUND(H7/'Приложение 1'!$D$40*100,2)</f>
        <v>20.06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5">
        <v>1027700067328</v>
      </c>
      <c r="D8" s="46">
        <v>1326</v>
      </c>
      <c r="E8" s="76"/>
      <c r="F8" s="46">
        <v>643</v>
      </c>
      <c r="G8" s="46" t="s">
        <v>168</v>
      </c>
      <c r="H8" s="41">
        <v>32927480.54</v>
      </c>
      <c r="I8" s="8" t="s">
        <v>167</v>
      </c>
      <c r="J8" s="54">
        <f>ROUND(H8/'Приложение 1'!$D$40*100,2)</f>
        <v>79.94</v>
      </c>
      <c r="K8" s="77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41192402.05</v>
      </c>
      <c r="I11" s="8"/>
      <c r="J11" s="54">
        <f>J7+J8</f>
        <v>100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E28" sqref="E28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14"/>
      <c r="C5" s="75"/>
      <c r="D5" s="46"/>
      <c r="E5" s="76"/>
      <c r="F5" s="46"/>
      <c r="G5" s="78"/>
      <c r="H5" s="41"/>
      <c r="I5" s="8"/>
      <c r="J5" s="71"/>
      <c r="K5" s="79"/>
      <c r="L5" s="8"/>
      <c r="M5" s="66"/>
      <c r="N5" s="8"/>
      <c r="O5" s="45"/>
      <c r="P5" s="48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1"/>
      <c r="N6" s="8"/>
      <c r="O6" s="8"/>
      <c r="P6" s="8"/>
      <c r="Q6" s="8"/>
    </row>
    <row r="7" spans="1:17" ht="15.75" thickBot="1">
      <c r="A7" s="7"/>
      <c r="B7" s="8"/>
      <c r="C7" s="75"/>
      <c r="D7" s="8"/>
      <c r="E7" s="8"/>
      <c r="F7" s="8"/>
      <c r="G7" s="40"/>
      <c r="H7" s="48"/>
      <c r="I7" s="8"/>
      <c r="J7" s="40"/>
      <c r="K7" s="79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0">
        <f>K5+K7</f>
        <v>0</v>
      </c>
      <c r="L13" s="8"/>
      <c r="M13" s="8"/>
      <c r="N13" s="8"/>
      <c r="O13" s="45">
        <f>O5</f>
        <v>0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5" t="s">
        <v>103</v>
      </c>
      <c r="B1" s="95"/>
      <c r="C1" s="95"/>
      <c r="D1" s="95"/>
      <c r="E1" s="95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2022-07-14T12:37:02Z</dcterms:modified>
  <cp:category/>
  <cp:version/>
  <cp:contentType/>
  <cp:contentStatus/>
</cp:coreProperties>
</file>