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externalReferences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<sst xmlns="http://schemas.openxmlformats.org/spreadsheetml/2006/main" count="371" uniqueCount="189">
  <si>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</si>
  <si>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</si>
  <si>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</si>
  <si>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</si>
  <si>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</si>
  <si>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</si>
  <si>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</si>
  <si>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</si>
  <si>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</si>
  <si>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</si>
  <si>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</si>
  <si>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</si>
  <si>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</si>
  <si>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</si>
  <si>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</si>
  <si>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</si>
  <si>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</si>
  <si>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</si>
  <si>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</si>
  <si>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</si>
  <si>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</si>
  <si>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</si>
  <si>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</si>
  <si>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</si>
  <si>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</si>
  <si>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</si>
  <si>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</si>
  <si>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</si>
  <si>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</si>
  <si>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</si>
  <si>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</si>
  <si>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</si>
  <si>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</si>
  <si>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</si>
  <si>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</si>
  <si>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</si>
  <si>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</si>
  <si>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</si>
  <si>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</si>
  <si>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</si>
  <si>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</si>
  <si>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</si>
  <si>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</si>
  <si>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</si>
  <si>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</si>
  <si>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</si>
  <si>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</si>
  <si>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</si>
  <si>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</si>
  <si>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</si>
  <si>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</si>
  <si>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</si>
  <si>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</si>
  <si>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</si>
  <si>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</si>
  <si>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</si>
  <si>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</si>
  <si>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</si>
  <si>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</si>
  <si>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</si>
  <si>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</si>
  <si>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</si>
  <si>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</si>
  <si>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</si>
  <si>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</si>
  <si>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</si>
  <si>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</si>
  <si>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</si>
  <si>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</si>
  <si>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</si>
  <si>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</si>
  <si>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</si>
  <si>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</si>
  <si>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</si>
  <si>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</si>
  <si>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</si>
  <si>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</si>
  <si>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</si>
  <si>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</si>
  <si>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</si>
  <si>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</si>
  <si>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</si>
  <si>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</si>
  <si>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</si>
  <si>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</si>
  <si>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</si>
  <si>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</si>
  <si>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</si>
  <si>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</si>
  <si>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</si>
  <si>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</si>
  <si>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</si>
  <si>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</si>
  <si>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</si>
  <si>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</si>
  <si>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</si>
  <si>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</si>
  <si>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</si>
  <si>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</si>
  <si>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</si>
  <si>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</si>
  <si>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</si>
  <si>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</si>
  <si>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</si>
  <si>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</si>
  <si>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</si>
  <si>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</si>
  <si>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</si>
  <si>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</si>
  <si>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</si>
  <si>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</si>
  <si>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</si>
  <si>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</si>
  <si>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</si>
  <si>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</si>
  <si>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</si>
  <si>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</si>
  <si>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</si>
  <si>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</si>
  <si>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</si>
  <si>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</si>
  <si>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</si>
  <si>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</si>
  <si>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</si>
  <si>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</si>
  <si>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</si>
  <si>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</si>
  <si>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</si>
  <si>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</si>
  <si>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</si>
  <si>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</si>
  <si>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</si>
  <si>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</si>
  <si>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</si>
  <si>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</si>
  <si>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</si>
  <si>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</si>
  <si>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</si>
  <si>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</si>
  <si>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</si>
  <si>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</si>
  <si>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</si>
  <si>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</si>
  <si>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</si>
  <si>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</si>
  <si>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</si>
  <si>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</si>
  <si>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</si>
  <si>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</si>
  <si>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</si>
  <si>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</si>
  <si>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</si>
  <si>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</si>
  <si>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</si>
  <si>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</si>
  <si>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</si>
  <si>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</si>
  <si>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</si>
  <si>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</si>
  <si>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</si>
  <si>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</si>
  <si>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</si>
  <si>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</si>
  <si>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</si>
  <si>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</si>
  <si>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</si>
  <si>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</si>
  <si>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</si>
  <si>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</si>
  <si>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</si>
  <si>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</si>
  <si>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</si>
  <si>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</si>
  <si>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</si>
  <si>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</si>
  <si>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</si>
  <si>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</si>
  <si>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</si>
  <si>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</si>
  <si>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</si>
  <si>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</si>
  <si>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</si>
  <si>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</si>
  <si>
    <t>СВ12312210001712</t>
  </si>
  <si>
    <t>90 дней</t>
  </si>
  <si>
    <t>АО "АЛЬФА БАНК"</t>
  </si>
  <si>
    <t>Дополнительное соглашение №ДВ21051801850007 к договору о расчетно-кассовом обслуживании в АО "АЛЬФА-БАНК" от 08.02.2021</t>
  </si>
  <si>
    <t>107078, Москва, ул. Каланчевская, 27</t>
  </si>
  <si>
    <t>Проценты по депозиту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</si>
</sst>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4" fontId="3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073;%20&#1089;&#1088;&#1077;&#1076;%20&#1087;&#1086;%20&#1062;&#1041;%20&#1085;&#1072;%2028.02.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0.3\pc4\&#1057;&#1090;&#1072;&#1085;&#1076;&#1072;&#1088;&#1090;&#1099;\&#1057;&#1086;&#1073;&#1089;&#1090;&#1074;&#1077;&#1085;&#1085;&#1099;&#1077;%20&#1089;&#1088;&#1077;&#1076;&#1089;&#1090;&#1074;&#1072;%20&#1059;&#1050;\2021\&#1057;&#1086;&#1073;%20&#1089;&#1088;&#1077;&#1076;%20&#1087;&#1086;%20&#1062;&#1041;%20&#1085;&#1072;%2028.02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01.01."/>
      <sheetName val="01.02."/>
      <sheetName val="02.01.01."/>
      <sheetName val="02.01.02."/>
      <sheetName val="02.01.03."/>
      <sheetName val="02.01.04"/>
      <sheetName val="02.01.05."/>
      <sheetName val="02.01.06"/>
      <sheetName val="02.01.07. "/>
      <sheetName val="02.02.01."/>
      <sheetName val="02.02.02."/>
      <sheetName val="03."/>
      <sheetName val="04."/>
      <sheetName val="06.01."/>
      <sheetName val="06.02."/>
      <sheetName val="06.03."/>
    </sheetNames>
    <sheetDataSet>
      <sheetData sheetId="0">
        <row r="40">
          <cell r="D40">
            <v>37867812.11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01.01."/>
      <sheetName val="01.02."/>
      <sheetName val="02.01.01."/>
      <sheetName val="02.01.02."/>
      <sheetName val="02.01.03."/>
      <sheetName val="02.01.04"/>
      <sheetName val="02.01.05."/>
      <sheetName val="02.01.06"/>
      <sheetName val="02.01.07. "/>
      <sheetName val="02.02.01."/>
      <sheetName val="02.02.02."/>
      <sheetName val="03."/>
      <sheetName val="04."/>
      <sheetName val="06.01."/>
      <sheetName val="06.02."/>
      <sheetName val="06.03."/>
    </sheetNames>
    <sheetDataSet>
      <sheetData sheetId="0">
        <row r="40">
          <cell r="D40">
            <v>33773455.89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7">
      <selection activeCell="F45" sqref="F45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94" t="s">
        <v>181</v>
      </c>
      <c r="C1" s="94"/>
      <c r="D1" s="94"/>
      <c r="E1" s="94"/>
      <c r="F1" s="94"/>
    </row>
    <row r="2" spans="2:6" ht="91.5" customHeight="1">
      <c r="B2" s="94" t="s">
        <v>182</v>
      </c>
      <c r="C2" s="94"/>
      <c r="D2" s="94"/>
      <c r="E2" s="94"/>
      <c r="F2" s="94"/>
    </row>
    <row r="3" spans="2:6" ht="15" customHeight="1">
      <c r="B3" s="94"/>
      <c r="C3" s="94"/>
      <c r="D3" s="94"/>
      <c r="E3" s="94"/>
      <c r="F3" s="94"/>
    </row>
    <row r="4" spans="2:18" ht="54.75" customHeight="1">
      <c r="B4" s="95" t="s">
        <v>0</v>
      </c>
      <c r="C4" s="95"/>
      <c r="D4" s="95"/>
      <c r="E4" s="95"/>
      <c r="F4" s="95"/>
      <c r="G4" s="95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44681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85" t="s">
        <v>6</v>
      </c>
      <c r="C22" s="86"/>
      <c r="D22" s="8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75">
        <f>D24+D25</f>
        <v>38848558.21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76">
        <v>8848558.21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76">
        <v>30000000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3">
        <v>399205.48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7">
        <f>D23+D39</f>
        <v>39247763.69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85" t="s">
        <v>165</v>
      </c>
      <c r="C41" s="86"/>
      <c r="D41" s="8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53">
        <v>382830.07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5" t="s">
        <v>14</v>
      </c>
      <c r="C43" s="86"/>
      <c r="D43" s="8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92">
        <f>D40-D42</f>
        <v>38864933.62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93"/>
      <c r="E45" s="4"/>
      <c r="F45" s="68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85" t="s">
        <v>17</v>
      </c>
      <c r="C46" s="86"/>
      <c r="D46" s="8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41">
        <v>20000000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88" t="s">
        <v>166</v>
      </c>
      <c r="D48" s="89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90"/>
      <c r="D49" s="9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10">
    <mergeCell ref="B1:F1"/>
    <mergeCell ref="B2:F2"/>
    <mergeCell ref="B3:F3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4"/>
  <sheetViews>
    <sheetView zoomScalePageLayoutView="0" workbookViewId="0" topLeftCell="D1">
      <selection activeCell="N14" sqref="N14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23.421875" style="0" customWidth="1"/>
    <col min="9" max="9" width="16.8515625" style="55" customWidth="1"/>
    <col min="10" max="10" width="20.28125" style="55" customWidth="1"/>
    <col min="11" max="11" width="21.28125" style="55" customWidth="1"/>
    <col min="12" max="12" width="22.7109375" style="55" customWidth="1"/>
    <col min="13" max="13" width="20.7109375" style="55" customWidth="1"/>
    <col min="14" max="14" width="23.57421875" style="55" customWidth="1"/>
    <col min="15" max="15" width="27.421875" style="55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49"/>
      <c r="J1" s="49"/>
      <c r="K1" s="49"/>
      <c r="L1" s="49"/>
      <c r="M1" s="49"/>
      <c r="N1" s="49"/>
      <c r="O1" s="49"/>
    </row>
    <row r="2" spans="1:15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  <c r="L2" s="49"/>
      <c r="M2" s="49"/>
      <c r="N2" s="49"/>
      <c r="O2" s="49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0" t="s">
        <v>139</v>
      </c>
      <c r="J3" s="50" t="s">
        <v>140</v>
      </c>
      <c r="K3" s="50" t="s">
        <v>94</v>
      </c>
      <c r="L3" s="50" t="s">
        <v>30</v>
      </c>
      <c r="M3" s="51" t="s">
        <v>62</v>
      </c>
      <c r="N3" s="51" t="s">
        <v>63</v>
      </c>
      <c r="O3" s="51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  <c r="O4" s="52">
        <v>15</v>
      </c>
    </row>
    <row r="5" spans="1:15" ht="75.75" thickBot="1">
      <c r="A5" s="7">
        <v>1</v>
      </c>
      <c r="B5" s="46" t="s">
        <v>188</v>
      </c>
      <c r="C5" s="46" t="s">
        <v>186</v>
      </c>
      <c r="D5" s="81">
        <v>44645</v>
      </c>
      <c r="E5" s="40">
        <v>44735</v>
      </c>
      <c r="F5" s="46" t="s">
        <v>185</v>
      </c>
      <c r="G5" s="8" t="s">
        <v>187</v>
      </c>
      <c r="H5" s="78">
        <v>1027700067328</v>
      </c>
      <c r="I5" s="53">
        <v>399205.48</v>
      </c>
      <c r="J5" s="53">
        <v>399205.48</v>
      </c>
      <c r="K5" s="99">
        <v>44735</v>
      </c>
      <c r="L5" s="54">
        <f>ROUND(J5/'[1]Приложение 1'!D40*100,2)</f>
        <v>1.05</v>
      </c>
      <c r="M5" s="80" t="s">
        <v>180</v>
      </c>
      <c r="N5" s="48" t="s">
        <v>167</v>
      </c>
      <c r="O5" s="48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8"/>
      <c r="J6" s="48"/>
      <c r="K6" s="48"/>
      <c r="L6" s="48"/>
      <c r="M6" s="48"/>
      <c r="N6" s="48"/>
      <c r="O6" s="48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  <c r="L7" s="48"/>
      <c r="M7" s="48"/>
      <c r="N7" s="48"/>
      <c r="O7" s="48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8"/>
      <c r="J8" s="48"/>
      <c r="K8" s="48"/>
      <c r="L8" s="48"/>
      <c r="M8" s="48"/>
      <c r="N8" s="48"/>
      <c r="O8" s="48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8"/>
      <c r="J9" s="48"/>
      <c r="K9" s="48"/>
      <c r="L9" s="48"/>
      <c r="M9" s="48"/>
      <c r="N9" s="48"/>
      <c r="O9" s="48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  <c r="K10" s="48"/>
      <c r="L10" s="48"/>
      <c r="M10" s="48"/>
      <c r="N10" s="48"/>
      <c r="O10" s="48"/>
    </row>
    <row r="11" spans="1:15" ht="15.75" thickBot="1">
      <c r="A11" s="7" t="s">
        <v>32</v>
      </c>
      <c r="B11" s="8"/>
      <c r="C11" s="8"/>
      <c r="D11" s="8"/>
      <c r="E11" s="8"/>
      <c r="F11" s="8"/>
      <c r="G11" s="8"/>
      <c r="H11" s="8"/>
      <c r="I11" s="53">
        <f>I5</f>
        <v>399205.48</v>
      </c>
      <c r="J11" s="53">
        <f>J5</f>
        <v>399205.48</v>
      </c>
      <c r="K11" s="48"/>
      <c r="L11" s="54">
        <f>L5</f>
        <v>1.05</v>
      </c>
      <c r="M11" s="48"/>
      <c r="N11" s="48"/>
      <c r="O11" s="48"/>
    </row>
    <row r="14" ht="15">
      <c r="L14" s="5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5" customWidth="1"/>
    <col min="10" max="10" width="20.28125" style="55" customWidth="1"/>
  </cols>
  <sheetData>
    <row r="1" spans="1:10" ht="15">
      <c r="A1" s="98" t="s">
        <v>64</v>
      </c>
      <c r="B1" s="98"/>
      <c r="C1" s="4"/>
      <c r="D1" s="4"/>
      <c r="E1" s="4"/>
      <c r="F1" s="4"/>
      <c r="G1" s="4"/>
      <c r="H1" s="4"/>
      <c r="I1" s="49"/>
      <c r="J1" s="49"/>
    </row>
    <row r="2" spans="1:10" ht="15">
      <c r="A2" s="4"/>
      <c r="B2" s="4"/>
      <c r="C2" s="4"/>
      <c r="D2" s="4"/>
      <c r="E2" s="4"/>
      <c r="F2" s="4"/>
      <c r="G2" s="4"/>
      <c r="H2" s="4"/>
      <c r="I2" s="49"/>
      <c r="J2" s="49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49"/>
      <c r="J3" s="49"/>
    </row>
    <row r="4" spans="1:10" ht="15.75" thickBot="1">
      <c r="A4" s="3"/>
      <c r="B4" s="4"/>
      <c r="C4" s="4"/>
      <c r="D4" s="4"/>
      <c r="E4" s="4"/>
      <c r="F4" s="4"/>
      <c r="G4" s="4"/>
      <c r="H4" s="4"/>
      <c r="I4" s="49"/>
      <c r="J4" s="49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0" t="s">
        <v>88</v>
      </c>
      <c r="J5" s="50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2">
        <v>9</v>
      </c>
      <c r="J6" s="52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8"/>
      <c r="J7" s="48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8"/>
      <c r="J8" s="48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8"/>
      <c r="J9" s="48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8"/>
      <c r="J11" s="48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8"/>
      <c r="J12" s="48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8"/>
      <c r="J13" s="48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8"/>
      <c r="J14" s="48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8"/>
      <c r="J15" s="48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5" customWidth="1"/>
    <col min="10" max="10" width="20.28125" style="55" customWidth="1"/>
    <col min="11" max="11" width="21.28125" style="55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49"/>
      <c r="J1" s="49"/>
      <c r="K1" s="49"/>
    </row>
    <row r="2" spans="1:11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0" t="s">
        <v>142</v>
      </c>
      <c r="J3" s="50" t="s">
        <v>88</v>
      </c>
      <c r="K3" s="50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</row>
    <row r="5" spans="1:11" ht="50.25" customHeight="1" thickBot="1">
      <c r="A5" s="61"/>
      <c r="B5" s="72"/>
      <c r="C5" s="61"/>
      <c r="D5" s="73"/>
      <c r="E5" s="8"/>
      <c r="F5" s="46"/>
      <c r="G5" s="69"/>
      <c r="H5" s="66"/>
      <c r="I5" s="66"/>
      <c r="J5" s="54">
        <f>ROUND(I5/'Приложение 1'!D42*100,2)</f>
        <v>0</v>
      </c>
      <c r="K5" s="48"/>
    </row>
    <row r="6" spans="1:11" ht="15.75" thickBot="1">
      <c r="A6" s="7"/>
      <c r="B6" s="8"/>
      <c r="C6" s="8"/>
      <c r="D6" s="8"/>
      <c r="E6" s="8"/>
      <c r="F6" s="8"/>
      <c r="G6" s="69"/>
      <c r="H6" s="5"/>
      <c r="I6" s="48"/>
      <c r="J6" s="48"/>
      <c r="K6" s="48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8"/>
      <c r="J8" s="48"/>
      <c r="K8" s="48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8"/>
      <c r="J9" s="48"/>
      <c r="K9" s="48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  <c r="K10" s="48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8"/>
      <c r="J11" s="48"/>
      <c r="K11" s="48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8"/>
      <c r="J12" s="48"/>
      <c r="K12" s="48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6"/>
      <c r="I13" s="66"/>
      <c r="J13" s="54">
        <f>J5</f>
        <v>0</v>
      </c>
      <c r="K13" s="48"/>
    </row>
    <row r="16" ht="15">
      <c r="J16" s="56"/>
    </row>
    <row r="17" ht="15">
      <c r="J17" s="56"/>
    </row>
    <row r="18" ht="15">
      <c r="G18" s="70"/>
    </row>
    <row r="19" spans="7:10" ht="15">
      <c r="G19" s="71"/>
      <c r="J19" s="5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3" customWidth="1"/>
    <col min="7" max="7" width="12.8515625" style="63" customWidth="1"/>
    <col min="8" max="8" width="16.8515625" style="63" customWidth="1"/>
    <col min="9" max="9" width="16.8515625" style="65" customWidth="1"/>
    <col min="10" max="10" width="20.28125" style="65" customWidth="1"/>
    <col min="11" max="11" width="21.28125" style="65" customWidth="1"/>
    <col min="12" max="16" width="9.00390625" style="55" customWidth="1"/>
  </cols>
  <sheetData>
    <row r="1" spans="1:11" ht="15">
      <c r="A1" s="2" t="s">
        <v>170</v>
      </c>
      <c r="B1" s="4"/>
      <c r="C1" s="4"/>
      <c r="D1" s="4"/>
      <c r="E1" s="4"/>
      <c r="F1" s="57"/>
      <c r="G1" s="57"/>
      <c r="H1" s="57"/>
      <c r="I1" s="58"/>
      <c r="J1" s="58"/>
      <c r="K1" s="58"/>
    </row>
    <row r="2" spans="1:11" ht="15.75" thickBot="1">
      <c r="A2" s="3"/>
      <c r="B2" s="4"/>
      <c r="C2" s="4"/>
      <c r="D2" s="4"/>
      <c r="E2" s="4"/>
      <c r="F2" s="57"/>
      <c r="G2" s="57"/>
      <c r="H2" s="57"/>
      <c r="I2" s="58"/>
      <c r="J2" s="58"/>
      <c r="K2" s="58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59"/>
      <c r="G3" s="59"/>
      <c r="H3" s="59"/>
      <c r="I3" s="60"/>
      <c r="J3" s="60"/>
      <c r="K3" s="60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9"/>
      <c r="G4" s="59"/>
      <c r="H4" s="59"/>
      <c r="I4" s="60"/>
      <c r="J4" s="60"/>
      <c r="K4" s="60"/>
    </row>
    <row r="5" spans="1:11" ht="45.75" thickBot="1">
      <c r="A5" s="61">
        <v>1</v>
      </c>
      <c r="B5" s="8" t="s">
        <v>169</v>
      </c>
      <c r="C5" s="8" t="s">
        <v>174</v>
      </c>
      <c r="D5" s="41">
        <v>382830.07</v>
      </c>
      <c r="E5" s="62">
        <f>ROUND(D5/'Приложение 1'!$D$42*100,2)</f>
        <v>100</v>
      </c>
      <c r="F5" s="59"/>
      <c r="G5" s="59"/>
      <c r="I5" s="64"/>
      <c r="J5" s="60"/>
      <c r="K5" s="60"/>
    </row>
    <row r="6" spans="1:11" ht="15.75" thickBot="1">
      <c r="A6" s="61"/>
      <c r="B6" s="48"/>
      <c r="C6" s="8"/>
      <c r="D6" s="41"/>
      <c r="E6" s="62">
        <f>ROUND(D6/'Приложение 1'!$D$42*100,2)</f>
        <v>0</v>
      </c>
      <c r="F6" s="59"/>
      <c r="G6" s="59"/>
      <c r="H6" s="59"/>
      <c r="I6" s="60"/>
      <c r="J6" s="60"/>
      <c r="K6" s="60"/>
    </row>
    <row r="7" spans="1:11" ht="15.75" thickBot="1">
      <c r="A7" s="7"/>
      <c r="B7" s="8"/>
      <c r="C7" s="8"/>
      <c r="D7" s="8"/>
      <c r="E7" s="5"/>
      <c r="F7" s="59"/>
      <c r="G7" s="59"/>
      <c r="H7" s="59"/>
      <c r="I7" s="60"/>
      <c r="J7" s="60"/>
      <c r="K7" s="60"/>
    </row>
    <row r="8" spans="1:11" ht="15.75" thickBot="1">
      <c r="A8" s="7"/>
      <c r="B8" s="8"/>
      <c r="C8" s="8"/>
      <c r="D8" s="8"/>
      <c r="E8" s="5"/>
      <c r="F8" s="59"/>
      <c r="G8" s="59"/>
      <c r="H8" s="59"/>
      <c r="I8" s="60"/>
      <c r="J8" s="60"/>
      <c r="K8" s="60"/>
    </row>
    <row r="9" spans="1:11" ht="15.75" thickBot="1">
      <c r="A9" s="7"/>
      <c r="B9" s="8"/>
      <c r="C9" s="8"/>
      <c r="D9" s="8"/>
      <c r="E9" s="5"/>
      <c r="F9" s="59"/>
      <c r="G9" s="59"/>
      <c r="H9" s="59"/>
      <c r="I9" s="60"/>
      <c r="J9" s="60"/>
      <c r="K9" s="60"/>
    </row>
    <row r="10" spans="1:11" ht="15.75" thickBot="1">
      <c r="A10" s="7"/>
      <c r="B10" s="8"/>
      <c r="C10" s="8"/>
      <c r="D10" s="8"/>
      <c r="E10" s="5"/>
      <c r="F10" s="59"/>
      <c r="G10" s="59"/>
      <c r="H10" s="59"/>
      <c r="I10" s="60"/>
      <c r="J10" s="60"/>
      <c r="K10" s="60"/>
    </row>
    <row r="11" spans="1:11" ht="15.75" thickBot="1">
      <c r="A11" s="7"/>
      <c r="B11" s="8"/>
      <c r="C11" s="8"/>
      <c r="D11" s="8"/>
      <c r="E11" s="5"/>
      <c r="F11" s="59"/>
      <c r="G11" s="59"/>
      <c r="H11" s="59"/>
      <c r="I11" s="60"/>
      <c r="J11" s="60"/>
      <c r="K11" s="60"/>
    </row>
    <row r="12" spans="1:11" ht="15.75" thickBot="1">
      <c r="A12" s="7" t="s">
        <v>32</v>
      </c>
      <c r="B12" s="8"/>
      <c r="C12" s="8"/>
      <c r="D12" s="41">
        <f>SUM(D5:D11)</f>
        <v>382830.07</v>
      </c>
      <c r="E12" s="62">
        <f>SUM(E5:E11)</f>
        <v>100</v>
      </c>
      <c r="F12" s="59"/>
      <c r="G12" s="59"/>
      <c r="H12" s="59"/>
      <c r="I12" s="64"/>
      <c r="J12" s="60"/>
      <c r="K12" s="60"/>
    </row>
    <row r="15" ht="15">
      <c r="E15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90" zoomScaleNormal="90" zoomScalePageLayoutView="0" workbookViewId="0" topLeftCell="A1">
      <selection activeCell="H7" sqref="H7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6" t="s">
        <v>23</v>
      </c>
      <c r="B1" s="96"/>
      <c r="C1" s="96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7098276.27</v>
      </c>
      <c r="I7" s="8" t="s">
        <v>167</v>
      </c>
      <c r="J7" s="54">
        <f>ROUND(H7/'Приложение 1'!$D$40*100,2)</f>
        <v>18.09</v>
      </c>
      <c r="K7" s="48" t="s">
        <v>178</v>
      </c>
      <c r="L7" s="8" t="s">
        <v>167</v>
      </c>
    </row>
    <row r="8" spans="1:12" ht="60.75" thickBot="1">
      <c r="A8" s="7">
        <v>2</v>
      </c>
      <c r="B8" s="14" t="s">
        <v>179</v>
      </c>
      <c r="C8" s="78">
        <v>1027700067328</v>
      </c>
      <c r="D8" s="46">
        <v>1326</v>
      </c>
      <c r="E8" s="79"/>
      <c r="F8" s="46">
        <v>643</v>
      </c>
      <c r="G8" s="46" t="s">
        <v>168</v>
      </c>
      <c r="H8" s="41">
        <v>1750281.94</v>
      </c>
      <c r="I8" s="8" t="s">
        <v>167</v>
      </c>
      <c r="J8" s="54">
        <f>ROUND(H8/'Приложение 1'!$D$40*100,2)</f>
        <v>4.46</v>
      </c>
      <c r="K8" s="80" t="s">
        <v>180</v>
      </c>
      <c r="L8" s="8" t="s">
        <v>167</v>
      </c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</f>
        <v>8848558.209999999</v>
      </c>
      <c r="I11" s="8"/>
      <c r="J11" s="54">
        <f>J7+J8</f>
        <v>22.55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"/>
  <sheetViews>
    <sheetView zoomScale="85" zoomScaleNormal="85" zoomScalePageLayoutView="0" workbookViewId="0" topLeftCell="A1">
      <selection activeCell="O16" sqref="O16"/>
    </sheetView>
  </sheetViews>
  <sheetFormatPr defaultColWidth="13.8515625" defaultRowHeight="15"/>
  <cols>
    <col min="1" max="1" width="13.8515625" style="0" customWidth="1"/>
    <col min="2" max="2" width="16.8515625" style="0" customWidth="1"/>
    <col min="3" max="3" width="17.8515625" style="0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45.75" thickBot="1">
      <c r="A5" s="7">
        <v>2</v>
      </c>
      <c r="B5" s="14" t="s">
        <v>179</v>
      </c>
      <c r="C5" s="78">
        <v>1027700067328</v>
      </c>
      <c r="D5" s="46">
        <v>1326</v>
      </c>
      <c r="E5" s="79"/>
      <c r="F5" s="46">
        <v>643</v>
      </c>
      <c r="G5" s="81">
        <v>44645</v>
      </c>
      <c r="H5" s="41" t="s">
        <v>183</v>
      </c>
      <c r="I5" s="8" t="s">
        <v>167</v>
      </c>
      <c r="J5" s="74">
        <v>44735</v>
      </c>
      <c r="K5" s="82">
        <v>30000000</v>
      </c>
      <c r="L5" s="8" t="s">
        <v>184</v>
      </c>
      <c r="M5" s="67">
        <v>16.19</v>
      </c>
      <c r="N5" s="8" t="s">
        <v>167</v>
      </c>
      <c r="O5" s="45">
        <f>ROUND(K5/'[2]Приложение 1'!D40*100,2)</f>
        <v>88.83</v>
      </c>
      <c r="P5" s="48" t="s">
        <v>180</v>
      </c>
      <c r="Q5" s="8" t="s">
        <v>167</v>
      </c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4"/>
      <c r="N6" s="8"/>
      <c r="O6" s="8"/>
      <c r="P6" s="8"/>
      <c r="Q6" s="8"/>
    </row>
    <row r="7" spans="1:17" ht="15.75" thickBot="1">
      <c r="A7" s="7"/>
      <c r="B7" s="8"/>
      <c r="C7" s="78"/>
      <c r="D7" s="8"/>
      <c r="E7" s="8"/>
      <c r="F7" s="8"/>
      <c r="G7" s="40"/>
      <c r="H7" s="48"/>
      <c r="I7" s="8"/>
      <c r="J7" s="40"/>
      <c r="K7" s="82"/>
      <c r="L7" s="46"/>
      <c r="M7" s="46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83">
        <f>K5+K7</f>
        <v>30000000</v>
      </c>
      <c r="L13" s="8"/>
      <c r="M13" s="8"/>
      <c r="N13" s="8"/>
      <c r="O13" s="45">
        <f>O5</f>
        <v>88.83</v>
      </c>
      <c r="P13" s="8"/>
      <c r="Q13" s="8"/>
    </row>
    <row r="18" ht="15">
      <c r="H18" s="5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7" t="s">
        <v>103</v>
      </c>
      <c r="B1" s="97"/>
      <c r="C1" s="97"/>
      <c r="D1" s="97"/>
      <c r="E1" s="97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2022-05-18T10:43:36Z</cp:lastPrinted>
  <dcterms:created xsi:type="dcterms:W3CDTF">2016-08-31T15:57:23Z</dcterms:created>
  <dcterms:modified xsi:type="dcterms:W3CDTF">2022-05-18T15:41:41Z</dcterms:modified>
  <cp:category/>
  <cp:version/>
  <cp:contentType/>
  <cp:contentStatus/>
</cp:coreProperties>
</file>