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<sst xmlns="http://schemas.openxmlformats.org/spreadsheetml/2006/main" count="365" uniqueCount="189">
  <si>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</si>
  <si>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</si>
  <si>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</si>
  <si>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</si>
  <si>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</si>
  <si>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</si>
  <si>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</si>
  <si>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</si>
  <si>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</si>
  <si>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</si>
  <si>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</si>
  <si>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</si>
  <si>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</si>
  <si>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</si>
  <si>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</si>
  <si>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</si>
  <si>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</si>
  <si>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</si>
  <si>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</si>
  <si>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</si>
  <si>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</si>
  <si>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</si>
  <si>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</si>
  <si>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</si>
  <si>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</si>
  <si>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</si>
  <si>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</si>
  <si>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</si>
  <si>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</si>
  <si>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</si>
  <si>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</si>
  <si>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</si>
  <si>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</si>
  <si>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</si>
  <si>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</si>
  <si>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</si>
  <si>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</si>
  <si>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</si>
  <si>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</si>
  <si>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</si>
  <si>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</si>
  <si>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</si>
  <si>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</si>
  <si>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</si>
  <si>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</si>
  <si>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</si>
  <si>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</si>
  <si>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</si>
  <si>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</si>
  <si>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</si>
  <si>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</si>
  <si>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</si>
  <si>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</si>
  <si>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</si>
  <si>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</si>
  <si>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</si>
  <si>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</si>
  <si>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</si>
  <si>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</si>
  <si>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</si>
  <si>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</si>
  <si>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</si>
  <si>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</si>
  <si>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</si>
  <si>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</si>
  <si>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</si>
  <si>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</si>
  <si>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</si>
  <si>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</si>
  <si>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</si>
  <si>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</si>
  <si>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</si>
  <si>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</si>
  <si>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</si>
  <si>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</si>
  <si>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</si>
  <si>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</si>
  <si>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</si>
  <si>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</si>
  <si>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</si>
  <si>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</si>
  <si>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</si>
  <si>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</si>
  <si>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</si>
  <si>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</si>
  <si>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</si>
  <si>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</si>
  <si>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</si>
  <si>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</si>
  <si>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</si>
  <si>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</si>
  <si>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</si>
  <si>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</si>
  <si>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</si>
  <si>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</si>
  <si>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</si>
  <si>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</si>
  <si>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</si>
  <si>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</si>
  <si>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</si>
  <si>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</si>
  <si>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</si>
  <si>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</si>
  <si>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</si>
  <si>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</si>
  <si>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</si>
  <si>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</si>
  <si>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</si>
  <si>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</si>
  <si>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</si>
  <si>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</si>
  <si>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</si>
  <si>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</si>
  <si>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</si>
  <si>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</si>
  <si>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</si>
  <si>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</si>
  <si>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</si>
  <si>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</si>
  <si>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</si>
  <si>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</si>
  <si>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</si>
  <si>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</si>
  <si>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</si>
  <si>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</si>
  <si>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</si>
  <si>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</si>
  <si>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</si>
  <si>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</si>
  <si>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</si>
  <si>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</si>
  <si>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</si>
  <si>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</si>
  <si>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</si>
  <si>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</si>
  <si>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</si>
  <si>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</si>
  <si>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</si>
  <si>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</si>
  <si>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</si>
  <si>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</si>
  <si>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</si>
  <si>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</si>
  <si>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</si>
  <si>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</si>
  <si>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</si>
  <si>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</si>
  <si>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</si>
  <si>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</si>
  <si>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</si>
  <si>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</si>
  <si>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</si>
  <si>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</si>
  <si>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</si>
  <si>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</si>
  <si>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</si>
  <si>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</si>
  <si>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</si>
  <si>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</si>
  <si>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</si>
  <si>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</si>
  <si>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</si>
  <si>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</si>
  <si>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</si>
  <si>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</si>
  <si>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</si>
  <si>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</si>
  <si>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</si>
  <si>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</si>
  <si>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</si>
  <si>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</si>
  <si>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</si>
  <si>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</si>
  <si>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</si>
  <si>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</si>
  <si>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</si>
  <si>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</si>
  <si>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</si>
  <si>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</si>
  <si>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</si>
  <si>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</si>
  <si>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>Проценты на остаток по счету</t>
  </si>
  <si>
    <t>01.05.2021 - 31.05.2021</t>
  </si>
  <si>
    <t xml:space="preserve">АО "АЛЬФА-БАНК" </t>
  </si>
  <si>
    <t>Дополнительное соглашение №ДВ21051801850007 к договору о расчетно-кассовом обслуживании в АО "АЛЬФА-БАНК" от 08.02.2021</t>
  </si>
  <si>
    <t>107078, Москва, ул. Каланчевская, 27</t>
  </si>
  <si>
    <t>да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</si>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</sst>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A0A0A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95" t="s">
        <v>187</v>
      </c>
      <c r="C1" s="95"/>
      <c r="D1" s="95"/>
      <c r="E1" s="95"/>
      <c r="F1" s="95"/>
    </row>
    <row r="2" spans="2:6" ht="91.5" customHeight="1">
      <c r="B2" s="95" t="s">
        <v>188</v>
      </c>
      <c r="C2" s="95"/>
      <c r="D2" s="95"/>
      <c r="E2" s="95"/>
      <c r="F2" s="95"/>
    </row>
    <row r="3" spans="2:6" ht="15" customHeight="1">
      <c r="B3" s="95"/>
      <c r="C3" s="95"/>
      <c r="D3" s="95"/>
      <c r="E3" s="95"/>
      <c r="F3" s="95"/>
    </row>
    <row r="4" spans="2:18" ht="54.75" customHeight="1">
      <c r="B4" s="82" t="s">
        <v>0</v>
      </c>
      <c r="C4" s="82"/>
      <c r="D4" s="82"/>
      <c r="E4" s="82"/>
      <c r="F4" s="82"/>
      <c r="G4" s="82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44469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3" t="s">
        <v>6</v>
      </c>
      <c r="C22" s="84"/>
      <c r="D22" s="8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6">
        <f>D24+D25</f>
        <v>36367581.89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7">
        <v>36367581.89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7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4">
        <v>86301.37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8">
        <f>D23+D39</f>
        <v>36453883.26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3" t="s">
        <v>165</v>
      </c>
      <c r="C41" s="84"/>
      <c r="D41" s="85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4">
        <v>170578.84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3" t="s">
        <v>14</v>
      </c>
      <c r="C43" s="84"/>
      <c r="D43" s="85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0">
        <f>D40-D42</f>
        <v>36283304.419999994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1"/>
      <c r="E45" s="4"/>
      <c r="F45" s="69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3" t="s">
        <v>17</v>
      </c>
      <c r="C46" s="84"/>
      <c r="D46" s="85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86" t="s">
        <v>166</v>
      </c>
      <c r="D48" s="87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88"/>
      <c r="D49" s="89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"/>
  <sheetViews>
    <sheetView zoomScalePageLayoutView="0" workbookViewId="0" topLeftCell="D1">
      <selection activeCell="M20" sqref="M20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  <col min="11" max="11" width="21.28125" style="56" customWidth="1"/>
    <col min="12" max="12" width="22.7109375" style="56" customWidth="1"/>
    <col min="13" max="13" width="20.7109375" style="56" customWidth="1"/>
    <col min="14" max="14" width="23.57421875" style="56" customWidth="1"/>
    <col min="15" max="15" width="27.421875" style="56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50"/>
      <c r="J1" s="50"/>
      <c r="K1" s="50"/>
      <c r="L1" s="50"/>
      <c r="M1" s="50"/>
      <c r="N1" s="50"/>
      <c r="O1" s="50"/>
    </row>
    <row r="2" spans="1:15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  <c r="L2" s="50"/>
      <c r="M2" s="50"/>
      <c r="N2" s="50"/>
      <c r="O2" s="50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1" t="s">
        <v>139</v>
      </c>
      <c r="J3" s="51" t="s">
        <v>140</v>
      </c>
      <c r="K3" s="51" t="s">
        <v>94</v>
      </c>
      <c r="L3" s="51" t="s">
        <v>30</v>
      </c>
      <c r="M3" s="52" t="s">
        <v>62</v>
      </c>
      <c r="N3" s="52" t="s">
        <v>63</v>
      </c>
      <c r="O3" s="52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  <c r="L4" s="53">
        <v>12</v>
      </c>
      <c r="M4" s="53">
        <v>13</v>
      </c>
      <c r="N4" s="53">
        <v>14</v>
      </c>
      <c r="O4" s="53">
        <v>15</v>
      </c>
    </row>
    <row r="5" spans="1:15" ht="75.75" thickBot="1">
      <c r="A5" s="43">
        <v>1</v>
      </c>
      <c r="B5" s="8" t="s">
        <v>181</v>
      </c>
      <c r="C5" s="46" t="s">
        <v>184</v>
      </c>
      <c r="D5" s="75" t="s">
        <v>182</v>
      </c>
      <c r="E5" s="48">
        <v>44651</v>
      </c>
      <c r="F5" s="46" t="s">
        <v>183</v>
      </c>
      <c r="G5" s="8" t="s">
        <v>185</v>
      </c>
      <c r="H5" s="79">
        <v>1027700067328</v>
      </c>
      <c r="I5" s="54">
        <v>86301.37</v>
      </c>
      <c r="J5" s="54">
        <v>86301.37</v>
      </c>
      <c r="K5" s="48">
        <v>44651</v>
      </c>
      <c r="L5" s="55">
        <f>ROUND(J5/'Приложение 1'!D40*100,2)</f>
        <v>0.24</v>
      </c>
      <c r="M5" s="81" t="s">
        <v>180</v>
      </c>
      <c r="N5" s="49" t="s">
        <v>167</v>
      </c>
      <c r="O5" s="49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9"/>
      <c r="J6" s="49"/>
      <c r="K6" s="49"/>
      <c r="L6" s="49"/>
      <c r="M6" s="49"/>
      <c r="N6" s="49"/>
      <c r="O6" s="49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  <c r="L7" s="49"/>
      <c r="M7" s="49"/>
      <c r="N7" s="49"/>
      <c r="O7" s="49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  <c r="L8" s="49"/>
      <c r="M8" s="49"/>
      <c r="N8" s="49"/>
      <c r="O8" s="49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  <c r="L9" s="49"/>
      <c r="M9" s="49"/>
      <c r="N9" s="49"/>
      <c r="O9" s="49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  <c r="L10" s="49"/>
      <c r="M10" s="49"/>
      <c r="N10" s="49"/>
      <c r="O10" s="49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  <c r="L11" s="49"/>
      <c r="M11" s="49"/>
      <c r="N11" s="49"/>
      <c r="O11" s="49"/>
    </row>
    <row r="12" spans="1:15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  <c r="L12" s="49"/>
      <c r="M12" s="49"/>
      <c r="N12" s="49"/>
      <c r="O12" s="49"/>
    </row>
    <row r="13" spans="1:15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54">
        <f>I5</f>
        <v>86301.37</v>
      </c>
      <c r="J13" s="54">
        <f>J5</f>
        <v>86301.37</v>
      </c>
      <c r="K13" s="49"/>
      <c r="L13" s="55">
        <f>L5</f>
        <v>0.24</v>
      </c>
      <c r="M13" s="49"/>
      <c r="N13" s="49"/>
      <c r="O13" s="49"/>
    </row>
    <row r="16" ht="15">
      <c r="L16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6" customWidth="1"/>
    <col min="10" max="10" width="20.28125" style="56" customWidth="1"/>
  </cols>
  <sheetData>
    <row r="1" spans="1:10" ht="15">
      <c r="A1" s="94" t="s">
        <v>64</v>
      </c>
      <c r="B1" s="94"/>
      <c r="C1" s="4"/>
      <c r="D1" s="4"/>
      <c r="E1" s="4"/>
      <c r="F1" s="4"/>
      <c r="G1" s="4"/>
      <c r="H1" s="4"/>
      <c r="I1" s="50"/>
      <c r="J1" s="50"/>
    </row>
    <row r="2" spans="1:10" ht="15">
      <c r="A2" s="4"/>
      <c r="B2" s="4"/>
      <c r="C2" s="4"/>
      <c r="D2" s="4"/>
      <c r="E2" s="4"/>
      <c r="F2" s="4"/>
      <c r="G2" s="4"/>
      <c r="H2" s="4"/>
      <c r="I2" s="50"/>
      <c r="J2" s="50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50"/>
      <c r="J3" s="50"/>
    </row>
    <row r="4" spans="1:10" ht="15.75" thickBot="1">
      <c r="A4" s="3"/>
      <c r="B4" s="4"/>
      <c r="C4" s="4"/>
      <c r="D4" s="4"/>
      <c r="E4" s="4"/>
      <c r="F4" s="4"/>
      <c r="G4" s="4"/>
      <c r="H4" s="4"/>
      <c r="I4" s="50"/>
      <c r="J4" s="50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1" t="s">
        <v>88</v>
      </c>
      <c r="J5" s="51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3">
        <v>9</v>
      </c>
      <c r="J6" s="53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9"/>
      <c r="J7" s="49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9"/>
      <c r="J8" s="49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9"/>
      <c r="J9" s="49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9"/>
      <c r="J13" s="49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9"/>
      <c r="J14" s="49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9"/>
      <c r="J15" s="49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6" customWidth="1"/>
    <col min="10" max="10" width="20.28125" style="56" customWidth="1"/>
    <col min="11" max="11" width="21.28125" style="56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50"/>
      <c r="J1" s="50"/>
      <c r="K1" s="50"/>
    </row>
    <row r="2" spans="1:11" ht="15.75" thickBot="1">
      <c r="A2" s="3"/>
      <c r="B2" s="4"/>
      <c r="C2" s="4"/>
      <c r="D2" s="4"/>
      <c r="E2" s="4"/>
      <c r="F2" s="4"/>
      <c r="G2" s="4"/>
      <c r="H2" s="4"/>
      <c r="I2" s="50"/>
      <c r="J2" s="50"/>
      <c r="K2" s="50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1" t="s">
        <v>142</v>
      </c>
      <c r="J3" s="51" t="s">
        <v>88</v>
      </c>
      <c r="K3" s="51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3">
        <v>9</v>
      </c>
      <c r="J4" s="53">
        <v>10</v>
      </c>
      <c r="K4" s="53">
        <v>11</v>
      </c>
    </row>
    <row r="5" spans="1:11" ht="50.25" customHeight="1" thickBot="1">
      <c r="A5" s="62"/>
      <c r="B5" s="73"/>
      <c r="C5" s="62"/>
      <c r="D5" s="74"/>
      <c r="E5" s="8"/>
      <c r="F5" s="46"/>
      <c r="G5" s="70"/>
      <c r="H5" s="67"/>
      <c r="I5" s="67"/>
      <c r="J5" s="55">
        <f>ROUND(I5/'Приложение 1'!D42*100,2)</f>
        <v>0</v>
      </c>
      <c r="K5" s="49"/>
    </row>
    <row r="6" spans="1:11" ht="15.75" thickBot="1">
      <c r="A6" s="7"/>
      <c r="B6" s="8"/>
      <c r="C6" s="8"/>
      <c r="D6" s="8"/>
      <c r="E6" s="8"/>
      <c r="F6" s="8"/>
      <c r="G6" s="70"/>
      <c r="H6" s="5"/>
      <c r="I6" s="49"/>
      <c r="J6" s="49"/>
      <c r="K6" s="49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9"/>
      <c r="J7" s="49"/>
      <c r="K7" s="49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9"/>
      <c r="J8" s="49"/>
      <c r="K8" s="49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9"/>
      <c r="J9" s="49"/>
      <c r="K9" s="49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9"/>
      <c r="J10" s="49"/>
      <c r="K10" s="49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9"/>
      <c r="J11" s="49"/>
      <c r="K11" s="49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9"/>
      <c r="J12" s="49"/>
      <c r="K12" s="49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7"/>
      <c r="I13" s="67"/>
      <c r="J13" s="55">
        <f>J5</f>
        <v>0</v>
      </c>
      <c r="K13" s="49"/>
    </row>
    <row r="16" ht="15">
      <c r="J16" s="57"/>
    </row>
    <row r="17" ht="15">
      <c r="J17" s="57"/>
    </row>
    <row r="18" ht="15">
      <c r="G18" s="71"/>
    </row>
    <row r="19" spans="7:10" ht="15">
      <c r="G19" s="72"/>
      <c r="J19" s="5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4" customWidth="1"/>
    <col min="7" max="7" width="12.8515625" style="64" customWidth="1"/>
    <col min="8" max="8" width="16.8515625" style="64" customWidth="1"/>
    <col min="9" max="9" width="16.8515625" style="66" customWidth="1"/>
    <col min="10" max="10" width="20.28125" style="66" customWidth="1"/>
    <col min="11" max="11" width="21.28125" style="66" customWidth="1"/>
    <col min="12" max="16" width="9.00390625" style="56" customWidth="1"/>
  </cols>
  <sheetData>
    <row r="1" spans="1:11" ht="15">
      <c r="A1" s="2" t="s">
        <v>170</v>
      </c>
      <c r="B1" s="4"/>
      <c r="C1" s="4"/>
      <c r="D1" s="4"/>
      <c r="E1" s="4"/>
      <c r="F1" s="58"/>
      <c r="G1" s="58"/>
      <c r="H1" s="58"/>
      <c r="I1" s="59"/>
      <c r="J1" s="59"/>
      <c r="K1" s="59"/>
    </row>
    <row r="2" spans="1:11" ht="15.75" thickBot="1">
      <c r="A2" s="3"/>
      <c r="B2" s="4"/>
      <c r="C2" s="4"/>
      <c r="D2" s="4"/>
      <c r="E2" s="4"/>
      <c r="F2" s="58"/>
      <c r="G2" s="58"/>
      <c r="H2" s="58"/>
      <c r="I2" s="59"/>
      <c r="J2" s="59"/>
      <c r="K2" s="59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60"/>
      <c r="G3" s="60"/>
      <c r="H3" s="60"/>
      <c r="I3" s="61"/>
      <c r="J3" s="61"/>
      <c r="K3" s="61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60"/>
      <c r="G4" s="60"/>
      <c r="H4" s="60"/>
      <c r="I4" s="61"/>
      <c r="J4" s="61"/>
      <c r="K4" s="61"/>
    </row>
    <row r="5" spans="1:11" ht="45.75" thickBot="1">
      <c r="A5" s="62">
        <v>1</v>
      </c>
      <c r="B5" s="8" t="s">
        <v>169</v>
      </c>
      <c r="C5" s="8" t="s">
        <v>174</v>
      </c>
      <c r="D5" s="41">
        <v>170578.84</v>
      </c>
      <c r="E5" s="63">
        <f>ROUND(D5/'Приложение 1'!$D$42*100,2)</f>
        <v>100</v>
      </c>
      <c r="F5" s="60"/>
      <c r="G5" s="60"/>
      <c r="I5" s="65"/>
      <c r="J5" s="61"/>
      <c r="K5" s="61"/>
    </row>
    <row r="6" spans="1:11" ht="15.75" thickBot="1">
      <c r="A6" s="7"/>
      <c r="B6" s="49"/>
      <c r="C6" s="8"/>
      <c r="D6" s="41"/>
      <c r="E6" s="63"/>
      <c r="F6" s="60"/>
      <c r="G6" s="60"/>
      <c r="H6" s="60"/>
      <c r="I6" s="61"/>
      <c r="J6" s="61"/>
      <c r="K6" s="61"/>
    </row>
    <row r="7" spans="1:11" ht="15.75" thickBot="1">
      <c r="A7" s="7"/>
      <c r="B7" s="8"/>
      <c r="C7" s="8"/>
      <c r="D7" s="8"/>
      <c r="E7" s="5"/>
      <c r="F7" s="60"/>
      <c r="G7" s="60"/>
      <c r="H7" s="60"/>
      <c r="I7" s="61"/>
      <c r="J7" s="61"/>
      <c r="K7" s="61"/>
    </row>
    <row r="8" spans="1:11" ht="15.75" thickBot="1">
      <c r="A8" s="7"/>
      <c r="B8" s="8"/>
      <c r="C8" s="8"/>
      <c r="D8" s="8"/>
      <c r="E8" s="5"/>
      <c r="F8" s="60"/>
      <c r="G8" s="60"/>
      <c r="H8" s="60"/>
      <c r="I8" s="61"/>
      <c r="J8" s="61"/>
      <c r="K8" s="61"/>
    </row>
    <row r="9" spans="1:11" ht="15.75" thickBot="1">
      <c r="A9" s="7"/>
      <c r="B9" s="8"/>
      <c r="C9" s="8"/>
      <c r="D9" s="8"/>
      <c r="E9" s="5"/>
      <c r="F9" s="60"/>
      <c r="G9" s="60"/>
      <c r="H9" s="60"/>
      <c r="I9" s="61"/>
      <c r="J9" s="61"/>
      <c r="K9" s="61"/>
    </row>
    <row r="10" spans="1:11" ht="15.75" thickBot="1">
      <c r="A10" s="7"/>
      <c r="B10" s="8"/>
      <c r="C10" s="8"/>
      <c r="D10" s="8"/>
      <c r="E10" s="5"/>
      <c r="F10" s="60"/>
      <c r="G10" s="60"/>
      <c r="H10" s="60"/>
      <c r="I10" s="61"/>
      <c r="J10" s="61"/>
      <c r="K10" s="61"/>
    </row>
    <row r="11" spans="1:11" ht="15.75" thickBot="1">
      <c r="A11" s="7"/>
      <c r="B11" s="8"/>
      <c r="C11" s="8"/>
      <c r="D11" s="8"/>
      <c r="E11" s="5"/>
      <c r="F11" s="60"/>
      <c r="G11" s="60"/>
      <c r="H11" s="60"/>
      <c r="I11" s="61"/>
      <c r="J11" s="61"/>
      <c r="K11" s="61"/>
    </row>
    <row r="12" spans="1:11" ht="15.75" thickBot="1">
      <c r="A12" s="7" t="s">
        <v>32</v>
      </c>
      <c r="B12" s="8"/>
      <c r="C12" s="8"/>
      <c r="D12" s="41">
        <f>SUM(D5:D11)</f>
        <v>170578.84</v>
      </c>
      <c r="E12" s="63">
        <f>SUM(E5:E11)</f>
        <v>100</v>
      </c>
      <c r="F12" s="60"/>
      <c r="G12" s="60"/>
      <c r="H12" s="60"/>
      <c r="I12" s="65"/>
      <c r="J12" s="61"/>
      <c r="K12" s="61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J17" sqref="J1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2" t="s">
        <v>23</v>
      </c>
      <c r="B1" s="92"/>
      <c r="C1" s="92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5511858.82</v>
      </c>
      <c r="I7" s="8" t="s">
        <v>167</v>
      </c>
      <c r="J7" s="55">
        <f>ROUND(H7/'Приложение 1'!$D$40*100,2)</f>
        <v>15.12</v>
      </c>
      <c r="K7" s="49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9">
        <v>1027700067328</v>
      </c>
      <c r="D8" s="46">
        <v>1326</v>
      </c>
      <c r="E8" s="80"/>
      <c r="F8" s="46">
        <v>643</v>
      </c>
      <c r="G8" s="46" t="s">
        <v>168</v>
      </c>
      <c r="H8" s="41">
        <v>30855723.07</v>
      </c>
      <c r="I8" s="8" t="s">
        <v>186</v>
      </c>
      <c r="J8" s="55">
        <f>ROUND(H8/'Приложение 1'!$D$40*100,2)</f>
        <v>84.64</v>
      </c>
      <c r="K8" s="81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36367581.89</v>
      </c>
      <c r="I11" s="8"/>
      <c r="J11" s="55">
        <f>J7+J8</f>
        <v>99.76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"/>
  <sheetViews>
    <sheetView zoomScale="85" zoomScaleNormal="85" zoomScalePageLayoutView="0" workbookViewId="0" topLeftCell="A1">
      <selection activeCell="J30" sqref="J30"/>
    </sheetView>
  </sheetViews>
  <sheetFormatPr defaultColWidth="13.8515625" defaultRowHeight="15"/>
  <cols>
    <col min="1" max="1" width="13.8515625" style="0" customWidth="1"/>
    <col min="2" max="2" width="15.7109375" style="0" customWidth="1"/>
    <col min="3" max="3" width="14.421875" style="0" bestFit="1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15.75" thickBot="1">
      <c r="A5" s="7"/>
      <c r="B5" s="8"/>
      <c r="C5" s="44"/>
      <c r="D5" s="8"/>
      <c r="E5" s="8"/>
      <c r="F5" s="8"/>
      <c r="G5" s="75"/>
      <c r="H5" s="8"/>
      <c r="I5" s="8"/>
      <c r="J5" s="75"/>
      <c r="K5" s="41"/>
      <c r="L5" s="8"/>
      <c r="M5" s="68"/>
      <c r="N5" s="8"/>
      <c r="O5" s="45"/>
      <c r="P5" s="49"/>
      <c r="Q5" s="8"/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5.75" thickBot="1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41">
        <f>K5</f>
        <v>0</v>
      </c>
      <c r="L13" s="8"/>
      <c r="M13" s="8"/>
      <c r="N13" s="8"/>
      <c r="O13" s="45">
        <f>O5</f>
        <v>0</v>
      </c>
      <c r="P13" s="8"/>
      <c r="Q1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3" t="s">
        <v>103</v>
      </c>
      <c r="B1" s="93"/>
      <c r="C1" s="93"/>
      <c r="D1" s="93"/>
      <c r="E1" s="93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2021-10-18T14:03:53Z</dcterms:modified>
  <cp:category/>
  <cp:version/>
  <cp:contentType/>
  <cp:contentStatus/>
</cp:coreProperties>
</file>