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 refMode="R1C1"/>
</workbook>
</file>

<file path=xl/sharedStrings.xml><?xml version="1.0" encoding="utf-8"?>
<sst xmlns="http://schemas.openxmlformats.org/spreadsheetml/2006/main" count="363" uniqueCount="187">
  <si>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</si>
  <si>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</si>
  <si>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</si>
  <si>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</si>
  <si>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</si>
  <si>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</si>
  <si>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</si>
  <si>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</si>
  <si>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</si>
  <si>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</si>
  <si>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</si>
  <si>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</si>
  <si>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</si>
  <si>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</si>
  <si>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</si>
  <si>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</si>
  <si>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</si>
  <si>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</si>
  <si>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</si>
  <si>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</si>
  <si>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</si>
  <si>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</si>
  <si>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</si>
  <si>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</si>
  <si>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</si>
  <si>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</si>
  <si>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</si>
  <si>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</si>
  <si>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</si>
  <si>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</si>
  <si>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</si>
  <si>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</si>
  <si>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</si>
  <si>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</si>
  <si>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</si>
  <si>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</si>
  <si>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</si>
  <si>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</si>
  <si>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</si>
  <si>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</si>
  <si>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</si>
  <si>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</si>
  <si>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</si>
  <si>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</si>
  <si>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</si>
  <si>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</si>
  <si>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</si>
  <si>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</si>
  <si>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</si>
  <si>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</si>
  <si>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</si>
  <si>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</si>
  <si>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</si>
  <si>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</si>
  <si>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</si>
  <si>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</si>
  <si>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</si>
  <si>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</si>
  <si>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</si>
  <si>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</si>
  <si>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</si>
  <si>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</si>
  <si>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</si>
  <si>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</si>
  <si>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</si>
  <si>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</si>
  <si>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</si>
  <si>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</si>
  <si>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</si>
  <si>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</si>
  <si>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</si>
  <si>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</si>
  <si>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</si>
  <si>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</si>
  <si>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</si>
  <si>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</si>
  <si>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</si>
  <si>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</si>
  <si>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</si>
  <si>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</si>
  <si>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</si>
  <si>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</si>
  <si>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</si>
  <si>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</si>
  <si>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</si>
  <si>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</si>
  <si>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</si>
  <si>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</si>
  <si>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</si>
  <si>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</si>
  <si>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</si>
  <si>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</si>
  <si>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</si>
  <si>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</si>
  <si>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</si>
  <si>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</si>
  <si>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</si>
  <si>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</si>
  <si>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</si>
  <si>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</si>
  <si>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</si>
  <si>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</si>
  <si>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</si>
  <si>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</si>
  <si>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</si>
  <si>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</si>
  <si>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</si>
  <si>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</si>
  <si>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</si>
  <si>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</si>
  <si>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</si>
  <si>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</si>
  <si>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</si>
  <si>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</si>
  <si>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</si>
  <si>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</si>
  <si>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</si>
  <si>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</si>
  <si>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</si>
  <si>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</si>
  <si>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</si>
  <si>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</si>
  <si>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</si>
  <si>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</si>
  <si>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</si>
  <si>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</si>
  <si>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</si>
  <si>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</si>
  <si>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</si>
  <si>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</si>
  <si>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</si>
  <si>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</si>
  <si>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</si>
  <si>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</si>
  <si>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</si>
  <si>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</si>
  <si>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</si>
  <si>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</si>
  <si>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</si>
  <si>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</si>
  <si>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</si>
  <si>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</si>
  <si>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</si>
  <si>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</si>
  <si>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</si>
  <si>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</si>
  <si>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</si>
  <si>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</si>
  <si>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</si>
  <si>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</si>
  <si>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</si>
  <si>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</si>
  <si>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</si>
  <si>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</si>
  <si>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</si>
  <si>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</si>
  <si>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</si>
  <si>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</si>
  <si>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</si>
  <si>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</si>
  <si>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</si>
  <si>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</si>
  <si>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</si>
  <si>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</si>
  <si>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</si>
  <si>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</si>
  <si>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</si>
  <si>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</si>
  <si>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</si>
  <si>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</si>
  <si>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</si>
  <si>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</si>
  <si>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</si>
  <si>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</si>
  <si>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</si>
  <si>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</si>
  <si>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</si>
  <si>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</si>
  <si>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</si>
  <si>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</si>
  <si>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</si>
  <si>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>Проценты на остаток по счету</t>
  </si>
  <si>
    <t>01.05.2021 - 31.05.2021</t>
  </si>
  <si>
    <t xml:space="preserve">АО "АЛЬФА-БАНК" </t>
  </si>
  <si>
    <t>Дополнительное соглашение №ДВ21051801850007 к договору о расчетно-кассовом обслуживании в АО "АЛЬФА-БАНК" от 08.02.2021</t>
  </si>
  <si>
    <t>107078, Москва, ул. Каланчевская, 27</t>
  </si>
  <si>
    <t>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</si>
</sst>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zoomScalePageLayoutView="0" workbookViewId="0" topLeftCell="A22">
      <selection activeCell="D47" sqref="D47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18" ht="54.75" customHeight="1">
      <c r="B1" s="82" t="s">
        <v>0</v>
      </c>
      <c r="C1" s="82"/>
      <c r="D1" s="82"/>
      <c r="E1" s="82"/>
      <c r="F1" s="82"/>
      <c r="G1" s="82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2" t="s">
        <v>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60.75" thickBot="1">
      <c r="B7" s="7" t="s">
        <v>175</v>
      </c>
      <c r="C7" s="8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2" t="s">
        <v>97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thickBot="1">
      <c r="B11" s="5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44408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">
      <c r="B15" s="2" t="s">
        <v>98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 t="s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">
      <c r="B17" s="11" t="s">
        <v>5</v>
      </c>
      <c r="C17" s="12" t="s">
        <v>21</v>
      </c>
      <c r="D17" s="12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7">
        <v>1</v>
      </c>
      <c r="C18" s="8">
        <v>2</v>
      </c>
      <c r="D18" s="8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83" t="s">
        <v>6</v>
      </c>
      <c r="C19" s="84"/>
      <c r="D19" s="8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6" t="s">
        <v>146</v>
      </c>
      <c r="D20" s="76">
        <f>D21+D22</f>
        <v>35104167.59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5" t="s">
        <v>147</v>
      </c>
      <c r="C21" s="25" t="s">
        <v>148</v>
      </c>
      <c r="D21" s="77">
        <v>35104167.59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23" t="s">
        <v>149</v>
      </c>
      <c r="C22" s="39" t="s">
        <v>150</v>
      </c>
      <c r="D22" s="7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151</v>
      </c>
      <c r="D23" s="4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5" t="s">
        <v>153</v>
      </c>
      <c r="C24" s="25" t="s">
        <v>152</v>
      </c>
      <c r="D24" s="4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23" t="s">
        <v>154</v>
      </c>
      <c r="C25" s="25" t="s">
        <v>121</v>
      </c>
      <c r="D25" s="4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23" t="s">
        <v>157</v>
      </c>
      <c r="C26" s="22" t="s">
        <v>122</v>
      </c>
      <c r="D26" s="4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23" t="s">
        <v>156</v>
      </c>
      <c r="C27" s="22" t="s">
        <v>123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155</v>
      </c>
      <c r="C28" s="22" t="s">
        <v>124</v>
      </c>
      <c r="D28" s="4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5" t="s">
        <v>158</v>
      </c>
      <c r="C29" s="22" t="s">
        <v>125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159</v>
      </c>
      <c r="C30" s="22" t="s">
        <v>126</v>
      </c>
      <c r="D30" s="4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5" t="s">
        <v>160</v>
      </c>
      <c r="C31" s="22" t="s">
        <v>127</v>
      </c>
      <c r="D31" s="4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25" t="s">
        <v>161</v>
      </c>
      <c r="D32" s="4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5" t="s">
        <v>163</v>
      </c>
      <c r="C33" s="22" t="s">
        <v>128</v>
      </c>
      <c r="D33" s="4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23" t="s">
        <v>162</v>
      </c>
      <c r="C34" s="22" t="s">
        <v>129</v>
      </c>
      <c r="D34" s="4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25" t="s">
        <v>130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25" t="s">
        <v>131</v>
      </c>
      <c r="D36" s="54">
        <v>91175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19" t="s">
        <v>12</v>
      </c>
      <c r="C37" s="25" t="s">
        <v>132</v>
      </c>
      <c r="D37" s="78">
        <f>D20+D36</f>
        <v>35195342.59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83" t="s">
        <v>165</v>
      </c>
      <c r="C38" s="84"/>
      <c r="D38" s="8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13</v>
      </c>
      <c r="C39" s="26" t="s">
        <v>133</v>
      </c>
      <c r="D39" s="54">
        <f>245126.97</f>
        <v>245126.97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83" t="s">
        <v>14</v>
      </c>
      <c r="C40" s="84"/>
      <c r="D40" s="8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17" t="s">
        <v>15</v>
      </c>
      <c r="C41" s="16"/>
      <c r="D41" s="90">
        <f>D37-D39</f>
        <v>34950215.620000005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24" t="s">
        <v>16</v>
      </c>
      <c r="C42" s="25" t="s">
        <v>134</v>
      </c>
      <c r="D42" s="91"/>
      <c r="E42" s="4"/>
      <c r="F42" s="6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3" t="s">
        <v>17</v>
      </c>
      <c r="C43" s="84"/>
      <c r="D43" s="8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8" t="s">
        <v>18</v>
      </c>
      <c r="C44" s="39" t="s">
        <v>135</v>
      </c>
      <c r="D44" s="41">
        <v>20000000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7" t="s">
        <v>19</v>
      </c>
      <c r="C45" s="86" t="s">
        <v>166</v>
      </c>
      <c r="D45" s="8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8" t="s">
        <v>20</v>
      </c>
      <c r="C46" s="88"/>
      <c r="D46" s="8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sheetProtection/>
  <mergeCells count="7">
    <mergeCell ref="B1:G1"/>
    <mergeCell ref="B19:D19"/>
    <mergeCell ref="C45:D46"/>
    <mergeCell ref="B43:D43"/>
    <mergeCell ref="B38:D38"/>
    <mergeCell ref="B40:D40"/>
    <mergeCell ref="D41:D42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C1">
      <selection activeCell="L13" sqref="L13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75.75" thickBot="1">
      <c r="A5" s="43">
        <v>1</v>
      </c>
      <c r="B5" s="8" t="s">
        <v>181</v>
      </c>
      <c r="C5" s="46" t="s">
        <v>184</v>
      </c>
      <c r="D5" s="75" t="s">
        <v>182</v>
      </c>
      <c r="E5" s="48">
        <v>44651</v>
      </c>
      <c r="F5" s="46" t="s">
        <v>183</v>
      </c>
      <c r="G5" s="8" t="s">
        <v>185</v>
      </c>
      <c r="H5" s="79">
        <v>1027700067328</v>
      </c>
      <c r="I5" s="54">
        <v>91175</v>
      </c>
      <c r="J5" s="54">
        <v>91175</v>
      </c>
      <c r="K5" s="48">
        <v>44651</v>
      </c>
      <c r="L5" s="55">
        <f>ROUND(J5/'Приложение 1'!D37*100,2)</f>
        <v>0.26</v>
      </c>
      <c r="M5" s="81" t="s">
        <v>180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91175</v>
      </c>
      <c r="J13" s="54">
        <f>J5</f>
        <v>91175</v>
      </c>
      <c r="K13" s="49"/>
      <c r="L13" s="55">
        <f>L5</f>
        <v>0.26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4" t="s">
        <v>64</v>
      </c>
      <c r="B1" s="94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/>
      <c r="B5" s="73"/>
      <c r="C5" s="62"/>
      <c r="D5" s="74"/>
      <c r="E5" s="8"/>
      <c r="F5" s="46"/>
      <c r="G5" s="70"/>
      <c r="H5" s="67"/>
      <c r="I5" s="67"/>
      <c r="J5" s="55">
        <f>ROUND(I5/'Приложение 1'!D39*100,2)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170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169</v>
      </c>
      <c r="C5" s="8" t="s">
        <v>174</v>
      </c>
      <c r="D5" s="41">
        <v>245126.97</v>
      </c>
      <c r="E5" s="63">
        <f>ROUND(D5/'Приложение 1'!$D$39*100,2)</f>
        <v>100</v>
      </c>
      <c r="F5" s="60"/>
      <c r="G5" s="60"/>
      <c r="I5" s="65"/>
      <c r="J5" s="61"/>
      <c r="K5" s="61"/>
    </row>
    <row r="6" spans="1:11" ht="15.75" thickBot="1">
      <c r="A6" s="7"/>
      <c r="B6" s="49"/>
      <c r="C6" s="8"/>
      <c r="D6" s="41"/>
      <c r="E6" s="63"/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8"/>
      <c r="E7" s="5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 t="s">
        <v>32</v>
      </c>
      <c r="B12" s="8"/>
      <c r="C12" s="8"/>
      <c r="D12" s="41">
        <f>SUM(D5:D11)</f>
        <v>245126.97</v>
      </c>
      <c r="E12" s="63">
        <f>SUM(E5:E11)</f>
        <v>100</v>
      </c>
      <c r="F12" s="60"/>
      <c r="G12" s="60"/>
      <c r="H12" s="60"/>
      <c r="I12" s="65"/>
      <c r="J12" s="61"/>
      <c r="K12" s="61"/>
    </row>
    <row r="15" ht="15">
      <c r="E1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J24" sqref="J24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2" t="s">
        <v>23</v>
      </c>
      <c r="B1" s="92"/>
      <c r="C1" s="92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4429555.78</v>
      </c>
      <c r="I7" s="8" t="s">
        <v>167</v>
      </c>
      <c r="J7" s="55">
        <f>ROUND(H7/'Приложение 1'!$D$37*100,2)</f>
        <v>12.59</v>
      </c>
      <c r="K7" s="49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9">
        <v>1027700067328</v>
      </c>
      <c r="D8" s="46">
        <v>1326</v>
      </c>
      <c r="E8" s="80"/>
      <c r="F8" s="46">
        <v>643</v>
      </c>
      <c r="G8" s="46" t="s">
        <v>168</v>
      </c>
      <c r="H8" s="41">
        <v>30674611.81</v>
      </c>
      <c r="I8" s="8" t="s">
        <v>186</v>
      </c>
      <c r="J8" s="55">
        <f>ROUND(H8/'Приложение 1'!$D$37*100,2)</f>
        <v>87.16</v>
      </c>
      <c r="K8" s="81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35104167.589999996</v>
      </c>
      <c r="I11" s="8"/>
      <c r="J11" s="55">
        <f>J7+J8</f>
        <v>99.75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J30" sqref="J30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5.75" thickBot="1">
      <c r="A5" s="7"/>
      <c r="B5" s="8"/>
      <c r="C5" s="44"/>
      <c r="D5" s="8"/>
      <c r="E5" s="8"/>
      <c r="F5" s="8"/>
      <c r="G5" s="75"/>
      <c r="H5" s="8"/>
      <c r="I5" s="8"/>
      <c r="J5" s="75"/>
      <c r="K5" s="41"/>
      <c r="L5" s="8"/>
      <c r="M5" s="68"/>
      <c r="N5" s="8"/>
      <c r="O5" s="45"/>
      <c r="P5" s="49"/>
      <c r="Q5" s="8"/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0</v>
      </c>
      <c r="L13" s="8"/>
      <c r="M13" s="8"/>
      <c r="N13" s="8"/>
      <c r="O13" s="45">
        <f>O5</f>
        <v>0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3" t="s">
        <v>103</v>
      </c>
      <c r="B1" s="93"/>
      <c r="C1" s="93"/>
      <c r="D1" s="93"/>
      <c r="E1" s="93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2021-08-12T15:58:39Z</dcterms:modified>
  <cp:category/>
  <cp:version/>
  <cp:contentType/>
  <cp:contentStatus/>
</cp:coreProperties>
</file>