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<sst xmlns="http://schemas.openxmlformats.org/spreadsheetml/2006/main" count="367" uniqueCount="188">
  <si>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</si>
  <si>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</si>
  <si>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</si>
  <si>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</si>
  <si>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</si>
  <si>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</si>
  <si>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</si>
  <si>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</si>
  <si>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</si>
  <si>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</si>
  <si>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</si>
  <si>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</si>
  <si>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</si>
  <si>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</si>
  <si>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</si>
  <si>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</si>
  <si>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</si>
  <si>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</si>
  <si>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</si>
  <si>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</si>
  <si>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</si>
  <si>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</si>
  <si>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</si>
  <si>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</si>
  <si>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</si>
  <si>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</si>
  <si>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</si>
  <si>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</si>
  <si>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</si>
  <si>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</si>
  <si>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</si>
  <si>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</si>
  <si>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</si>
  <si>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</si>
  <si>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</si>
  <si>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</si>
  <si>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</si>
  <si>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</si>
  <si>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</si>
  <si>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</si>
  <si>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</si>
  <si>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</si>
  <si>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</si>
  <si>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</si>
  <si>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</si>
  <si>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</si>
  <si>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</si>
  <si>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</si>
  <si>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</si>
  <si>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</si>
  <si>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</si>
  <si>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</si>
  <si>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</si>
  <si>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</si>
  <si>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</si>
  <si>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</si>
  <si>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</si>
  <si>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</si>
  <si>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</si>
  <si>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</si>
  <si>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</si>
  <si>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</si>
  <si>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</si>
  <si>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</si>
  <si>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</si>
  <si>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</si>
  <si>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</si>
  <si>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</si>
  <si>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</si>
  <si>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</si>
  <si>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</si>
  <si>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</si>
  <si>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</si>
  <si>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</si>
  <si>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</si>
  <si>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</si>
  <si>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</si>
  <si>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</si>
  <si>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</si>
  <si>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</si>
  <si>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</si>
  <si>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</si>
  <si>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</si>
  <si>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</si>
  <si>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</si>
  <si>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</si>
  <si>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</si>
  <si>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</si>
  <si>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</si>
  <si>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</si>
  <si>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</si>
  <si>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</si>
  <si>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</si>
  <si>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</si>
  <si>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</si>
  <si>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</si>
  <si>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</si>
  <si>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</si>
  <si>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</si>
  <si>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</si>
  <si>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</si>
  <si>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</si>
  <si>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</si>
  <si>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</si>
  <si>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</si>
  <si>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</si>
  <si>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</si>
  <si>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</si>
  <si>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</si>
  <si>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</si>
  <si>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</si>
  <si>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</si>
  <si>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</si>
  <si>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</si>
  <si>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</si>
  <si>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</si>
  <si>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</si>
  <si>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</si>
  <si>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</si>
  <si>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</si>
  <si>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</si>
  <si>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</si>
  <si>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</si>
  <si>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</si>
  <si>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</si>
  <si>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</si>
  <si>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</si>
  <si>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</si>
  <si>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</si>
  <si>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</si>
  <si>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</si>
  <si>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</si>
  <si>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</si>
  <si>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</si>
  <si>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</si>
  <si>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</si>
  <si>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</si>
  <si>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</si>
  <si>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</si>
  <si>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</si>
  <si>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</si>
  <si>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</si>
  <si>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</si>
  <si>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</si>
  <si>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</si>
  <si>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</si>
  <si>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</si>
  <si>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</si>
  <si>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</si>
  <si>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</si>
  <si>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</si>
  <si>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</si>
  <si>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</si>
  <si>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</si>
  <si>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</si>
  <si>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</si>
  <si>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</si>
  <si>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</si>
  <si>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</si>
  <si>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</si>
  <si>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</si>
  <si>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</si>
  <si>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</si>
  <si>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</si>
  <si>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</si>
  <si>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</si>
  <si>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</si>
  <si>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</si>
  <si>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</si>
  <si>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проценты по депозиту</t>
  </si>
  <si>
    <t>90 дней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</si>
  <si>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</si>
  <si>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</si>
  <si>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</si>
  <si>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</si>
  <si>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</si>
  <si>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</si>
  <si>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</si>
  <si>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</si>
  <si>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</si>
  <si>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Дополнительный офис №9038/01401</t>
  </si>
  <si>
    <t>Расчеты по аудиту отчетности за 2020</t>
  </si>
  <si>
    <t>Всоответствии со стандартами МСФО</t>
  </si>
  <si>
    <t xml:space="preserve">Московский банк ПАО СБЕРБАНК </t>
  </si>
  <si>
    <t>Договор банковского вклада (депозита) № 9038028408.ПУ00 от 20.01.2021</t>
  </si>
  <si>
    <t>г. Москва, ул. Большая Дорогомиловская, д.8</t>
  </si>
  <si>
    <t>AAA(RU), Аналитическое Кредитное Рейтинговое Агентство (Акционерное общество)</t>
  </si>
  <si>
    <t>31,03,2021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</si>
</sst>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25">
      <selection activeCell="E44" sqref="E44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1" t="s">
        <v>0</v>
      </c>
      <c r="C1" s="81"/>
      <c r="D1" s="81"/>
      <c r="E1" s="81"/>
      <c r="F1" s="81"/>
      <c r="G1" s="81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177</v>
      </c>
      <c r="C7" s="8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 t="s">
        <v>187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2" t="s">
        <v>6</v>
      </c>
      <c r="C19" s="83"/>
      <c r="D19" s="8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34191674.02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4191674.02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138657.53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34330331.550000004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2" t="s">
        <v>165</v>
      </c>
      <c r="C38" s="83"/>
      <c r="D38" s="8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393924.96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2" t="s">
        <v>14</v>
      </c>
      <c r="C40" s="83"/>
      <c r="D40" s="8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9">
        <f>D37-D39</f>
        <v>33936406.59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90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2" t="s">
        <v>17</v>
      </c>
      <c r="C43" s="83"/>
      <c r="D43" s="8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5" t="s">
        <v>166</v>
      </c>
      <c r="D45" s="8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7"/>
      <c r="D46" s="8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105.75" thickBot="1">
      <c r="A5" s="43">
        <v>1</v>
      </c>
      <c r="B5" s="8" t="s">
        <v>169</v>
      </c>
      <c r="C5" s="46" t="s">
        <v>184</v>
      </c>
      <c r="D5" s="75">
        <v>44216</v>
      </c>
      <c r="E5" s="48">
        <v>44306</v>
      </c>
      <c r="F5" s="46" t="s">
        <v>180</v>
      </c>
      <c r="G5" s="8" t="s">
        <v>185</v>
      </c>
      <c r="H5" s="80">
        <v>1027700132195</v>
      </c>
      <c r="I5" s="54">
        <v>30000000</v>
      </c>
      <c r="J5" s="54">
        <v>138657.53</v>
      </c>
      <c r="K5" s="48">
        <v>44306</v>
      </c>
      <c r="L5" s="55">
        <f>ROUND(J5/'Приложение 1'!D37*100,2)</f>
        <v>0.4</v>
      </c>
      <c r="M5" s="49" t="s">
        <v>186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138657.53</v>
      </c>
      <c r="K13" s="49"/>
      <c r="L13" s="55">
        <f>L5</f>
        <v>0.4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3" t="s">
        <v>64</v>
      </c>
      <c r="B1" s="93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1'!D39*100,2)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172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173</v>
      </c>
      <c r="C3" s="11" t="s">
        <v>174</v>
      </c>
      <c r="D3" s="11" t="s">
        <v>175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171</v>
      </c>
      <c r="C5" s="8" t="s">
        <v>176</v>
      </c>
      <c r="D5" s="41">
        <v>293924.96</v>
      </c>
      <c r="E5" s="63">
        <f>ROUND(D5/'Приложение 1'!$D$39*100,2)</f>
        <v>74.61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1'!$D$39*100,2)</f>
        <v>0</v>
      </c>
      <c r="F6" s="60"/>
      <c r="G6" s="60"/>
      <c r="H6" s="60"/>
      <c r="I6" s="61"/>
      <c r="J6" s="61"/>
      <c r="K6" s="61"/>
    </row>
    <row r="7" spans="1:11" ht="30.75" thickBot="1">
      <c r="A7" s="7">
        <v>2</v>
      </c>
      <c r="B7" s="49" t="s">
        <v>181</v>
      </c>
      <c r="C7" s="8" t="s">
        <v>182</v>
      </c>
      <c r="D7" s="41">
        <v>100000</v>
      </c>
      <c r="E7" s="63">
        <f>ROUND(D7/'Приложение 1'!$D$39*100,2)</f>
        <v>25.39</v>
      </c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393924.96</v>
      </c>
      <c r="E13" s="63">
        <f>SUM(E5:E12)</f>
        <v>100</v>
      </c>
      <c r="F13" s="60"/>
      <c r="G13" s="60"/>
      <c r="H13" s="60"/>
      <c r="I13" s="65"/>
      <c r="J13" s="61"/>
      <c r="K13" s="61"/>
    </row>
    <row r="16" ht="15">
      <c r="E16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85" zoomScaleNormal="85" zoomScalePageLayoutView="0" workbookViewId="0" topLeftCell="A1">
      <selection activeCell="I19" sqref="I19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1" t="s">
        <v>23</v>
      </c>
      <c r="B1" s="91"/>
      <c r="C1" s="91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179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4191674.02</v>
      </c>
      <c r="I7" s="8" t="s">
        <v>167</v>
      </c>
      <c r="J7" s="55">
        <f>ROUND(H7/'Приложение 1'!D37*100,2)</f>
        <v>12.21</v>
      </c>
      <c r="K7" s="49" t="s">
        <v>186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</f>
        <v>4191674.02</v>
      </c>
      <c r="I11" s="8"/>
      <c r="J11" s="55">
        <f>+J7</f>
        <v>12.21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05.75" thickBot="1">
      <c r="A5" s="7">
        <v>1</v>
      </c>
      <c r="B5" s="8" t="s">
        <v>183</v>
      </c>
      <c r="C5" s="44">
        <v>1027700132195</v>
      </c>
      <c r="D5" s="8">
        <v>1481</v>
      </c>
      <c r="E5" s="8">
        <v>1948</v>
      </c>
      <c r="F5" s="8">
        <v>643</v>
      </c>
      <c r="G5" s="75">
        <v>44216</v>
      </c>
      <c r="H5" s="8" t="s">
        <v>184</v>
      </c>
      <c r="I5" s="8" t="s">
        <v>167</v>
      </c>
      <c r="J5" s="75">
        <v>44306</v>
      </c>
      <c r="K5" s="41">
        <v>30000000</v>
      </c>
      <c r="L5" s="8" t="s">
        <v>170</v>
      </c>
      <c r="M5" s="68">
        <v>2.41</v>
      </c>
      <c r="N5" s="8" t="s">
        <v>167</v>
      </c>
      <c r="O5" s="45">
        <f>ROUND(K5/'Приложение 1'!D37*100,2)</f>
        <v>87.39</v>
      </c>
      <c r="P5" s="49" t="s">
        <v>186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87.39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2" t="s">
        <v>103</v>
      </c>
      <c r="B1" s="92"/>
      <c r="C1" s="92"/>
      <c r="D1" s="92"/>
      <c r="E1" s="92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2021-04-14T08:29:32Z</dcterms:modified>
  <cp:category/>
  <cp:version/>
  <cp:contentType/>
  <cp:contentStatus/>
</cp:coreProperties>
</file>