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<sst xmlns="http://schemas.openxmlformats.org/spreadsheetml/2006/main" count="378" uniqueCount="195">
  <si>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</si>
  <si>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</si>
  <si>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</si>
  <si>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</si>
  <si>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</si>
  <si>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</si>
  <si>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</si>
  <si>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</si>
  <si>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</si>
  <si>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</si>
  <si>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</si>
  <si>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</si>
  <si>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</si>
  <si>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</si>
  <si>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</si>
  <si>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</si>
  <si>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</si>
  <si>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</si>
  <si>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</si>
  <si>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</si>
  <si>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</si>
  <si>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</si>
  <si>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</si>
  <si>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</si>
  <si>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</si>
  <si>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</si>
  <si>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</si>
  <si>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</si>
  <si>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</si>
  <si>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</si>
  <si>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</si>
  <si>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</si>
  <si>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</si>
  <si>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</si>
  <si>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</si>
  <si>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</si>
  <si>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</si>
  <si>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</si>
  <si>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</si>
  <si>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</si>
  <si>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</si>
  <si>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</si>
  <si>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</si>
  <si>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</si>
  <si>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</si>
  <si>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</si>
  <si>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</si>
  <si>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</si>
  <si>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</si>
  <si>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</si>
  <si>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</si>
  <si>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</si>
  <si>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</si>
  <si>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</si>
  <si>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</si>
  <si>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</si>
  <si>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</si>
  <si>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</si>
  <si>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</si>
  <si>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</si>
  <si>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</si>
  <si>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</si>
  <si>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</si>
  <si>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</si>
  <si>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</si>
  <si>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</si>
  <si>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</si>
  <si>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</si>
  <si>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</si>
  <si>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</si>
  <si>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</si>
  <si>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</si>
  <si>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</si>
  <si>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</si>
  <si>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</si>
  <si>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</si>
  <si>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</si>
  <si>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</si>
  <si>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</si>
  <si>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</si>
  <si>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</si>
  <si>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</si>
  <si>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</si>
  <si>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</si>
  <si>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</si>
  <si>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</si>
  <si>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</si>
  <si>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</si>
  <si>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</si>
  <si>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</si>
  <si>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</si>
  <si>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</si>
  <si>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</si>
  <si>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</si>
  <si>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</si>
  <si>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</si>
  <si>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</si>
  <si>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</si>
  <si>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</si>
  <si>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</si>
  <si>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</si>
  <si>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</si>
  <si>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</si>
  <si>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</si>
  <si>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</si>
  <si>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</si>
  <si>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</si>
  <si>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</si>
  <si>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</si>
  <si>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</si>
  <si>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</si>
  <si>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</si>
  <si>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</si>
  <si>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</si>
  <si>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</si>
  <si>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</si>
  <si>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</si>
  <si>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</si>
  <si>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</si>
  <si>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</si>
  <si>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</si>
  <si>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</si>
  <si>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</si>
  <si>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</si>
  <si>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</si>
  <si>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</si>
  <si>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</si>
  <si>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</si>
  <si>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</si>
  <si>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</si>
  <si>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</si>
  <si>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</si>
  <si>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</si>
  <si>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</si>
  <si>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</si>
  <si>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</si>
  <si>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</si>
  <si>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</si>
  <si>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</si>
  <si>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</si>
  <si>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</si>
  <si>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</si>
  <si>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</si>
  <si>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</si>
  <si>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</si>
  <si>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</si>
  <si>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</si>
  <si>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</si>
  <si>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</si>
  <si>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</si>
  <si>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</si>
  <si>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</si>
  <si>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</si>
  <si>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</si>
  <si>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</si>
  <si>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</si>
  <si>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</si>
  <si>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</si>
  <si>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</si>
  <si>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</si>
  <si>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</si>
  <si>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</si>
  <si>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</si>
  <si>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</si>
  <si>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</si>
  <si>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</si>
  <si>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</si>
  <si>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</si>
  <si>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</si>
  <si>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Банк ВТБ (ПАО)</t>
  </si>
  <si>
    <t>проценты по депозиту</t>
  </si>
  <si>
    <t>Москва</t>
  </si>
  <si>
    <t>90 дней</t>
  </si>
  <si>
    <t>ГСД17-8002-2</t>
  </si>
  <si>
    <t>договор ГСД 17-8002-2</t>
  </si>
  <si>
    <t>ruAAA, кредитное рейтинговое агентство АО "Эксперт РА"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</si>
  <si>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</si>
  <si>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</si>
  <si>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</si>
  <si>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</si>
  <si>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</si>
  <si>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</si>
  <si>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</si>
  <si>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</si>
  <si>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Дополнительный офис №16 «Земляной вал» Банка ВТБ (ПАО)</t>
  </si>
  <si>
    <t>Московский банк ПАО СБЕРБАНК</t>
  </si>
  <si>
    <t>ruAAA, Акционерное общество "Рейтинговое агентство "Эксперт РА"</t>
  </si>
  <si>
    <t>AAA(RU),Аналитическое Кредитное Рейтинговое Агентство (Акционерное общество)</t>
  </si>
  <si>
    <t>Дополнительный офис №9038/01401</t>
  </si>
  <si>
    <t>по договору</t>
  </si>
  <si>
    <t>АО "ИК "РИКОМ-ТРАСТ"</t>
  </si>
  <si>
    <t>121099, Москва г, переулок Проточный, дом № 6</t>
  </si>
  <si>
    <t>1027739075165</t>
  </si>
  <si>
    <t>Договор б/н от 01.06.2020</t>
  </si>
  <si>
    <t>Аренда помещения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</si>
</sst>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7">
      <selection activeCell="D16" sqref="D16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1" t="s">
        <v>0</v>
      </c>
      <c r="C1" s="81"/>
      <c r="D1" s="81"/>
      <c r="E1" s="81"/>
      <c r="F1" s="81"/>
      <c r="G1" s="81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182</v>
      </c>
      <c r="C7" s="8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44135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2" t="s">
        <v>6</v>
      </c>
      <c r="C19" s="83"/>
      <c r="D19" s="8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32826847.31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2826847.31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48278.69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32875126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2" t="s">
        <v>165</v>
      </c>
      <c r="C38" s="83"/>
      <c r="D38" s="8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f>15000+255001.03</f>
        <v>270001.03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2" t="s">
        <v>14</v>
      </c>
      <c r="C40" s="83"/>
      <c r="D40" s="8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9">
        <f>D37-D39</f>
        <v>32605124.97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90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2" t="s">
        <v>17</v>
      </c>
      <c r="C43" s="83"/>
      <c r="D43" s="8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5" t="s">
        <v>166</v>
      </c>
      <c r="D45" s="8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7"/>
      <c r="D46" s="8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60.75" thickBot="1">
      <c r="A5" s="43">
        <v>1</v>
      </c>
      <c r="B5" s="8" t="s">
        <v>170</v>
      </c>
      <c r="C5" s="46" t="s">
        <v>174</v>
      </c>
      <c r="D5" s="75">
        <v>44116</v>
      </c>
      <c r="E5" s="48">
        <v>44206</v>
      </c>
      <c r="F5" s="8" t="s">
        <v>184</v>
      </c>
      <c r="G5" s="8" t="s">
        <v>171</v>
      </c>
      <c r="H5" s="44">
        <v>1027739609391</v>
      </c>
      <c r="I5" s="54">
        <v>30000000</v>
      </c>
      <c r="J5" s="54">
        <v>48278.69</v>
      </c>
      <c r="K5" s="48">
        <v>44206</v>
      </c>
      <c r="L5" s="55">
        <f>ROUND(J5/'Приложение 1'!D37*100,2)</f>
        <v>0.15</v>
      </c>
      <c r="M5" s="49" t="s">
        <v>175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48278.69</v>
      </c>
      <c r="K13" s="49"/>
      <c r="L13" s="55">
        <f>L5</f>
        <v>0.15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3" t="s">
        <v>64</v>
      </c>
      <c r="B1" s="93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>
        <v>1</v>
      </c>
      <c r="B5" s="73" t="s">
        <v>194</v>
      </c>
      <c r="C5" s="62" t="s">
        <v>193</v>
      </c>
      <c r="D5" s="74">
        <v>44138</v>
      </c>
      <c r="E5" s="8" t="s">
        <v>190</v>
      </c>
      <c r="F5" s="46" t="s">
        <v>191</v>
      </c>
      <c r="G5" s="70" t="s">
        <v>192</v>
      </c>
      <c r="H5" s="67">
        <v>15000</v>
      </c>
      <c r="I5" s="67">
        <v>15000</v>
      </c>
      <c r="J5" s="55">
        <f>ROUND(I5/'Приложение 1'!D39*100,2)</f>
        <v>5.56</v>
      </c>
      <c r="K5" s="49" t="s">
        <v>189</v>
      </c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5.56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  <row r="28" ht="15">
      <c r="A28" s="8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177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178</v>
      </c>
      <c r="C3" s="11" t="s">
        <v>179</v>
      </c>
      <c r="D3" s="11" t="s">
        <v>180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176</v>
      </c>
      <c r="C5" s="8" t="s">
        <v>181</v>
      </c>
      <c r="D5" s="41">
        <v>255001.03</v>
      </c>
      <c r="E5" s="63">
        <f>ROUND(D5/'Приложение 1'!$D$39*100,2)</f>
        <v>94.44</v>
      </c>
      <c r="F5" s="60"/>
      <c r="G5" s="60"/>
      <c r="I5" s="65"/>
      <c r="J5" s="61"/>
      <c r="K5" s="61"/>
    </row>
    <row r="6" spans="1:11" ht="15.75" thickBot="1">
      <c r="A6" s="79"/>
      <c r="B6" s="8"/>
      <c r="C6" s="46"/>
      <c r="D6" s="41"/>
      <c r="E6" s="63">
        <f>ROUND(D6/'Приложение 1'!$D$39*100,2)</f>
        <v>0</v>
      </c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255001.03</v>
      </c>
      <c r="E13" s="63">
        <f>SUM(E5:E12)</f>
        <v>94.44</v>
      </c>
      <c r="F13" s="60"/>
      <c r="G13" s="60"/>
      <c r="H13" s="60"/>
      <c r="I13" s="65"/>
      <c r="J13" s="61"/>
      <c r="K13" s="61"/>
    </row>
    <row r="16" ht="15">
      <c r="E16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"/>
  <sheetViews>
    <sheetView zoomScale="85" zoomScaleNormal="85" zoomScalePageLayoutView="0" workbookViewId="0" topLeftCell="A1">
      <selection activeCell="F19" sqref="F19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1" t="s">
        <v>23</v>
      </c>
      <c r="B1" s="91"/>
      <c r="C1" s="91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75.75" thickBot="1">
      <c r="A7" s="7">
        <v>1</v>
      </c>
      <c r="B7" s="8" t="s">
        <v>169</v>
      </c>
      <c r="C7" s="44">
        <v>1027739609391</v>
      </c>
      <c r="D7" s="8">
        <v>1000</v>
      </c>
      <c r="E7" s="8" t="s">
        <v>184</v>
      </c>
      <c r="F7" s="8">
        <v>643</v>
      </c>
      <c r="G7" s="8" t="s">
        <v>168</v>
      </c>
      <c r="H7" s="41">
        <v>2732201.83</v>
      </c>
      <c r="I7" s="8" t="s">
        <v>167</v>
      </c>
      <c r="J7" s="55">
        <f>ROUND(H7/'Приложение 1'!D37*100,2)</f>
        <v>8.31</v>
      </c>
      <c r="K7" s="49" t="s">
        <v>186</v>
      </c>
      <c r="L7" s="8" t="s">
        <v>167</v>
      </c>
    </row>
    <row r="8" spans="1:12" ht="90.75" thickBot="1">
      <c r="A8" s="7">
        <v>2</v>
      </c>
      <c r="B8" s="8" t="s">
        <v>185</v>
      </c>
      <c r="C8" s="44">
        <v>1027700132195</v>
      </c>
      <c r="D8" s="8">
        <v>1481</v>
      </c>
      <c r="E8" s="8" t="s">
        <v>188</v>
      </c>
      <c r="F8" s="8">
        <v>643</v>
      </c>
      <c r="G8" s="8" t="s">
        <v>168</v>
      </c>
      <c r="H8" s="41">
        <v>94645.48</v>
      </c>
      <c r="I8" s="8" t="s">
        <v>167</v>
      </c>
      <c r="J8" s="55">
        <f>ROUND(H8/'Приложение 1'!D37*100,2)</f>
        <v>0.29</v>
      </c>
      <c r="K8" s="49" t="s">
        <v>187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thickBot="1">
      <c r="A12" s="13" t="s">
        <v>32</v>
      </c>
      <c r="B12" s="8"/>
      <c r="C12" s="8"/>
      <c r="D12" s="8"/>
      <c r="E12" s="8"/>
      <c r="F12" s="8"/>
      <c r="G12" s="8"/>
      <c r="H12" s="41">
        <f>H7+H8</f>
        <v>2826847.31</v>
      </c>
      <c r="I12" s="8"/>
      <c r="J12" s="55">
        <f>J7+J8</f>
        <v>8.6</v>
      </c>
      <c r="K12" s="8"/>
      <c r="L12" s="8"/>
    </row>
    <row r="14" ht="15">
      <c r="J14" s="47"/>
    </row>
    <row r="15" ht="15">
      <c r="J15" s="47"/>
    </row>
    <row r="16" ht="15">
      <c r="J16" s="47"/>
    </row>
    <row r="17" spans="2:10" ht="15">
      <c r="B17" s="37"/>
      <c r="J17" s="47"/>
    </row>
    <row r="18" spans="2:3" ht="15">
      <c r="B18" s="37"/>
      <c r="C18" s="37"/>
    </row>
    <row r="19" ht="15">
      <c r="C19" s="37"/>
    </row>
    <row r="20" ht="15">
      <c r="J20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O5" sqref="O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75.75" thickBot="1">
      <c r="A5" s="7">
        <v>1</v>
      </c>
      <c r="B5" s="8" t="s">
        <v>169</v>
      </c>
      <c r="C5" s="44">
        <v>1027739609391</v>
      </c>
      <c r="D5" s="8">
        <v>1000</v>
      </c>
      <c r="E5" s="8" t="s">
        <v>184</v>
      </c>
      <c r="F5" s="8">
        <v>643</v>
      </c>
      <c r="G5" s="75">
        <v>44116</v>
      </c>
      <c r="H5" s="8" t="s">
        <v>173</v>
      </c>
      <c r="I5" s="8" t="s">
        <v>167</v>
      </c>
      <c r="J5" s="75">
        <v>44206</v>
      </c>
      <c r="K5" s="41">
        <v>30000000</v>
      </c>
      <c r="L5" s="8" t="s">
        <v>172</v>
      </c>
      <c r="M5" s="68">
        <v>3.1</v>
      </c>
      <c r="N5" s="8" t="s">
        <v>167</v>
      </c>
      <c r="O5" s="45">
        <f>ROUND(K5/'Приложение 1'!D37*100,2)</f>
        <v>91.25</v>
      </c>
      <c r="P5" s="49" t="s">
        <v>175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91.25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2" t="s">
        <v>103</v>
      </c>
      <c r="B1" s="92"/>
      <c r="C1" s="92"/>
      <c r="D1" s="92"/>
      <c r="E1" s="92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2020-11-13T16:23:47Z</dcterms:modified>
  <cp:category/>
  <cp:version/>
  <cp:contentType/>
  <cp:contentStatus/>
</cp:coreProperties>
</file>