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693" activeTab="16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<sst xmlns="http://schemas.openxmlformats.org/spreadsheetml/2006/main" count="366" uniqueCount="185">
  <si>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</si>
  <si>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</si>
  <si>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</si>
  <si>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</si>
  <si>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</si>
  <si>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</si>
  <si>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</si>
  <si>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</si>
  <si>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</si>
  <si>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</si>
  <si>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</si>
  <si>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</si>
  <si>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</si>
  <si>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</si>
  <si>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</si>
  <si>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</si>
  <si>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</si>
  <si>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</si>
  <si>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</si>
  <si>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</si>
  <si>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</si>
  <si>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</si>
  <si>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</si>
  <si>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</si>
  <si>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</si>
  <si>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</si>
  <si>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</si>
  <si>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</si>
  <si>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</si>
  <si>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</si>
  <si>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</si>
  <si>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</si>
  <si>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</si>
  <si>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</si>
  <si>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</si>
  <si>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</si>
  <si>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</si>
  <si>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</si>
  <si>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</si>
  <si>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</si>
  <si>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</si>
  <si>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</si>
  <si>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</si>
  <si>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</si>
  <si>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</si>
  <si>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</si>
  <si>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</si>
  <si>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</si>
  <si>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</si>
  <si>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</si>
  <si>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</si>
  <si>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</si>
  <si>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</si>
  <si>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</si>
  <si>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</si>
  <si>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</si>
  <si>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</si>
  <si>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</si>
  <si>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</si>
  <si>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</si>
  <si>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</si>
  <si>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</si>
  <si>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</si>
  <si>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</si>
  <si>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</si>
  <si>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</si>
  <si>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</si>
  <si>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</si>
  <si>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</si>
  <si>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</si>
  <si>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</si>
  <si>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</si>
  <si>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</si>
  <si>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</si>
  <si>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</si>
  <si>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</si>
  <si>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</si>
  <si>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</si>
  <si>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</si>
  <si>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</si>
  <si>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</si>
  <si>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</si>
  <si>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</si>
  <si>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</si>
  <si>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</si>
  <si>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</si>
  <si>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</si>
  <si>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</si>
  <si>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</si>
  <si>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</si>
  <si>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</si>
  <si>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</si>
  <si>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</si>
  <si>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</si>
  <si>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</si>
  <si>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</si>
  <si>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</si>
  <si>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</si>
  <si>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</si>
  <si>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</si>
  <si>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</si>
  <si>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</si>
  <si>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</si>
  <si>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</si>
  <si>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</si>
  <si>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</si>
  <si>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</si>
  <si>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</si>
  <si>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</si>
  <si>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</si>
  <si>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</si>
  <si>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</si>
  <si>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</si>
  <si>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</si>
  <si>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</si>
  <si>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</si>
  <si>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</si>
  <si>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</si>
  <si>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</si>
  <si>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</si>
  <si>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</si>
  <si>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</si>
  <si>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</si>
  <si>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</si>
  <si>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</si>
  <si>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</si>
  <si>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</si>
  <si>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</si>
  <si>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</si>
  <si>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</si>
  <si>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</si>
  <si>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</si>
  <si>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</si>
  <si>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</si>
  <si>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</si>
  <si>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</si>
  <si>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</si>
  <si>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</si>
  <si>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</si>
  <si>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</si>
  <si>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</si>
  <si>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</si>
  <si>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</si>
  <si>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</si>
  <si>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</si>
  <si>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</si>
  <si>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</si>
  <si>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</si>
  <si>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</si>
  <si>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</si>
  <si>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</si>
  <si>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</si>
  <si>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</si>
  <si>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</si>
  <si>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</si>
  <si>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</si>
  <si>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</si>
  <si>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</si>
  <si>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</si>
  <si>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</si>
  <si>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</si>
  <si>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</si>
  <si>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</si>
  <si>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</si>
  <si>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</si>
  <si>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</si>
  <si>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</si>
  <si>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</si>
  <si>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</si>
  <si>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Банк ВТБ (ПАО)</t>
  </si>
  <si>
    <t>проценты по депозиту</t>
  </si>
  <si>
    <t>Москва</t>
  </si>
  <si>
    <t>90 дней</t>
  </si>
  <si>
    <t>ГСД17-8002-2</t>
  </si>
  <si>
    <t>договор ГСД 17-8002-2</t>
  </si>
  <si>
    <t>ruAAA, кредитное рейтинговое агентство АО "Эксперт РА"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</si>
  <si>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</si>
  <si>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</si>
  <si>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</si>
  <si>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</si>
  <si>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</si>
  <si>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</si>
  <si>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</si>
  <si>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</si>
  <si>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Дополнительный офис №16 «Земляной вал» Банка ВТБ (ПАО)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</si>
</sst>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0" fillId="22" borderId="0" xfId="0" applyFont="1" applyFill="1" applyAlignment="1">
      <alignment/>
    </xf>
    <xf numFmtId="0" fontId="0" fillId="22" borderId="0" xfId="0" applyFill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vertical="center" wrapText="1"/>
    </xf>
    <xf numFmtId="0" fontId="2" fillId="0" borderId="17" xfId="0" applyFont="1" applyBorder="1" applyAlignment="1" quotePrefix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5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zoomScalePageLayoutView="0" workbookViewId="0" topLeftCell="A22">
      <selection activeCell="D39" sqref="D39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18" ht="54.75" customHeight="1">
      <c r="B1" s="80" t="s">
        <v>0</v>
      </c>
      <c r="C1" s="80"/>
      <c r="D1" s="80"/>
      <c r="E1" s="80"/>
      <c r="F1" s="80"/>
      <c r="G1" s="80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60.75" thickBot="1">
      <c r="B7" s="7" t="s">
        <v>182</v>
      </c>
      <c r="C7" s="8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2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thickBot="1">
      <c r="B11" s="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43951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2" t="s">
        <v>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">
      <c r="B17" s="11" t="s">
        <v>5</v>
      </c>
      <c r="C17" s="12" t="s">
        <v>21</v>
      </c>
      <c r="D17" s="12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7">
        <v>1</v>
      </c>
      <c r="C18" s="8">
        <v>2</v>
      </c>
      <c r="D18" s="8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1" t="s">
        <v>6</v>
      </c>
      <c r="C19" s="82"/>
      <c r="D19" s="8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6" t="s">
        <v>146</v>
      </c>
      <c r="D20" s="76">
        <f>D21+D22</f>
        <v>32408261.12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147</v>
      </c>
      <c r="C21" s="25" t="s">
        <v>148</v>
      </c>
      <c r="D21" s="77">
        <v>2408261.12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3" t="s">
        <v>149</v>
      </c>
      <c r="C22" s="39" t="s">
        <v>150</v>
      </c>
      <c r="D22" s="77">
        <v>30000000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151</v>
      </c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153</v>
      </c>
      <c r="C24" s="25" t="s">
        <v>152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3" t="s">
        <v>154</v>
      </c>
      <c r="C25" s="25" t="s">
        <v>121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3" t="s">
        <v>157</v>
      </c>
      <c r="C26" s="22" t="s">
        <v>122</v>
      </c>
      <c r="D26" s="4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3" t="s">
        <v>156</v>
      </c>
      <c r="C27" s="22" t="s">
        <v>123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155</v>
      </c>
      <c r="C28" s="22" t="s">
        <v>124</v>
      </c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158</v>
      </c>
      <c r="C29" s="22" t="s">
        <v>125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159</v>
      </c>
      <c r="C30" s="22" t="s">
        <v>126</v>
      </c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160</v>
      </c>
      <c r="C31" s="22" t="s">
        <v>127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5" t="s">
        <v>161</v>
      </c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163</v>
      </c>
      <c r="C33" s="22" t="s">
        <v>128</v>
      </c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3" t="s">
        <v>162</v>
      </c>
      <c r="C34" s="22" t="s">
        <v>129</v>
      </c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5" t="s">
        <v>130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5" t="s">
        <v>131</v>
      </c>
      <c r="D36" s="54">
        <v>65491.8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25" t="s">
        <v>132</v>
      </c>
      <c r="D37" s="78">
        <f>D20+D36</f>
        <v>32473752.92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1" t="s">
        <v>165</v>
      </c>
      <c r="C38" s="82"/>
      <c r="D38" s="8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13</v>
      </c>
      <c r="C39" s="26" t="s">
        <v>133</v>
      </c>
      <c r="D39" s="54">
        <v>335703.83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81" t="s">
        <v>14</v>
      </c>
      <c r="C40" s="82"/>
      <c r="D40" s="8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17" t="s">
        <v>15</v>
      </c>
      <c r="C41" s="16"/>
      <c r="D41" s="88">
        <f>D37-D39</f>
        <v>32138049.090000004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4" t="s">
        <v>16</v>
      </c>
      <c r="C42" s="25" t="s">
        <v>134</v>
      </c>
      <c r="D42" s="89"/>
      <c r="E42" s="4"/>
      <c r="F42" s="6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1" t="s">
        <v>17</v>
      </c>
      <c r="C43" s="82"/>
      <c r="D43" s="8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8" t="s">
        <v>18</v>
      </c>
      <c r="C44" s="39" t="s">
        <v>135</v>
      </c>
      <c r="D44" s="41">
        <v>20000000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7" t="s">
        <v>19</v>
      </c>
      <c r="C45" s="84" t="s">
        <v>166</v>
      </c>
      <c r="D45" s="8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8" t="s">
        <v>20</v>
      </c>
      <c r="C46" s="86"/>
      <c r="D46" s="8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sheetProtection/>
  <mergeCells count="7">
    <mergeCell ref="B1:G1"/>
    <mergeCell ref="B19:D19"/>
    <mergeCell ref="C45:D46"/>
    <mergeCell ref="B43:D43"/>
    <mergeCell ref="B38:D38"/>
    <mergeCell ref="B40:D40"/>
    <mergeCell ref="D41:D4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D1">
      <selection activeCell="K24" sqref="K24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60.75" thickBot="1">
      <c r="A5" s="43">
        <v>1</v>
      </c>
      <c r="B5" s="8" t="s">
        <v>170</v>
      </c>
      <c r="C5" s="46" t="s">
        <v>174</v>
      </c>
      <c r="D5" s="75">
        <v>43934</v>
      </c>
      <c r="E5" s="75">
        <v>44024</v>
      </c>
      <c r="F5" s="8" t="s">
        <v>184</v>
      </c>
      <c r="G5" s="8" t="s">
        <v>171</v>
      </c>
      <c r="H5" s="44">
        <v>1027739609391</v>
      </c>
      <c r="I5" s="54">
        <v>30000000</v>
      </c>
      <c r="J5" s="54">
        <v>65491.8</v>
      </c>
      <c r="K5" s="48">
        <v>44024</v>
      </c>
      <c r="L5" s="55">
        <f>ROUND(J5/'Приложение 1'!D37*100,2)</f>
        <v>0.2</v>
      </c>
      <c r="M5" s="49" t="s">
        <v>175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30000000</v>
      </c>
      <c r="J13" s="54">
        <f>J5</f>
        <v>65491.8</v>
      </c>
      <c r="K13" s="49"/>
      <c r="L13" s="55">
        <f>L5</f>
        <v>0.2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2" t="s">
        <v>64</v>
      </c>
      <c r="B1" s="92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D37" sqref="D36:D3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15.75" thickBot="1">
      <c r="A5" s="62"/>
      <c r="B5" s="73"/>
      <c r="C5" s="62"/>
      <c r="D5" s="74"/>
      <c r="E5" s="8"/>
      <c r="F5" s="46"/>
      <c r="G5" s="70"/>
      <c r="H5" s="67"/>
      <c r="I5" s="67"/>
      <c r="J5" s="49">
        <f>ROUND(H5/'Приложение 1'!D39*100,2)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49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3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177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178</v>
      </c>
      <c r="C3" s="11" t="s">
        <v>179</v>
      </c>
      <c r="D3" s="11" t="s">
        <v>180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176</v>
      </c>
      <c r="C5" s="8" t="s">
        <v>181</v>
      </c>
      <c r="D5" s="41">
        <v>335703.83</v>
      </c>
      <c r="E5" s="63">
        <f>ROUND(D5/'Приложение 1'!$D$39*100,2)</f>
        <v>100</v>
      </c>
      <c r="F5" s="60"/>
      <c r="G5" s="60"/>
      <c r="I5" s="65"/>
      <c r="J5" s="61"/>
      <c r="K5" s="61"/>
    </row>
    <row r="6" spans="1:11" ht="15.75" thickBot="1">
      <c r="A6" s="79"/>
      <c r="B6" s="8"/>
      <c r="C6" s="46"/>
      <c r="D6" s="41"/>
      <c r="E6" s="63">
        <f>ROUND(D6/'Приложение 1'!$D$39*100,2)</f>
        <v>0</v>
      </c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41"/>
      <c r="E7" s="63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335703.83</v>
      </c>
      <c r="E13" s="63">
        <f>SUM(E5:E12)</f>
        <v>100</v>
      </c>
      <c r="F13" s="60"/>
      <c r="G13" s="60"/>
      <c r="H13" s="60"/>
      <c r="I13" s="65"/>
      <c r="J13" s="61"/>
      <c r="K13" s="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0"/>
  <sheetViews>
    <sheetView zoomScale="85" zoomScaleNormal="85" zoomScalePageLayoutView="0" workbookViewId="0" topLeftCell="A1">
      <selection activeCell="H8" sqref="H8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0" t="s">
        <v>23</v>
      </c>
      <c r="B1" s="90"/>
      <c r="C1" s="90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60.75" thickBot="1">
      <c r="A7" s="7">
        <v>1</v>
      </c>
      <c r="B7" s="8" t="s">
        <v>169</v>
      </c>
      <c r="C7" s="44">
        <v>1027739609391</v>
      </c>
      <c r="D7" s="8">
        <v>1000</v>
      </c>
      <c r="E7" s="8" t="s">
        <v>184</v>
      </c>
      <c r="F7" s="8">
        <v>643</v>
      </c>
      <c r="G7" s="8" t="s">
        <v>168</v>
      </c>
      <c r="H7" s="41">
        <v>2408261.12</v>
      </c>
      <c r="I7" s="8" t="s">
        <v>167</v>
      </c>
      <c r="J7" s="45">
        <f>ROUND(H7/'Приложение 1'!D37*100,2)</f>
        <v>7.42</v>
      </c>
      <c r="K7" s="49" t="s">
        <v>175</v>
      </c>
      <c r="L7" s="8" t="s">
        <v>167</v>
      </c>
    </row>
    <row r="8" spans="1:12" ht="15.75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thickBot="1">
      <c r="A12" s="13" t="s">
        <v>32</v>
      </c>
      <c r="B12" s="8"/>
      <c r="C12" s="8"/>
      <c r="D12" s="8"/>
      <c r="E12" s="8"/>
      <c r="F12" s="8"/>
      <c r="G12" s="8"/>
      <c r="H12" s="41">
        <f>H7</f>
        <v>2408261.12</v>
      </c>
      <c r="I12" s="8"/>
      <c r="J12" s="55">
        <f>J7</f>
        <v>7.42</v>
      </c>
      <c r="K12" s="8"/>
      <c r="L12" s="8"/>
    </row>
    <row r="15" ht="15">
      <c r="J15" s="47"/>
    </row>
    <row r="16" ht="15">
      <c r="J16" s="47"/>
    </row>
    <row r="17" ht="15">
      <c r="J17" s="47"/>
    </row>
    <row r="20" ht="15">
      <c r="J20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P26" sqref="P26"/>
    </sheetView>
  </sheetViews>
  <sheetFormatPr defaultColWidth="13.8515625" defaultRowHeight="15"/>
  <cols>
    <col min="2" max="2" width="15.7109375" style="0" customWidth="1"/>
    <col min="3" max="3" width="14.421875" style="0" bestFit="1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75.75" thickBot="1">
      <c r="A5" s="7">
        <v>1</v>
      </c>
      <c r="B5" s="8" t="s">
        <v>169</v>
      </c>
      <c r="C5" s="44">
        <v>1027739609391</v>
      </c>
      <c r="D5" s="8">
        <v>1000</v>
      </c>
      <c r="E5" s="8" t="s">
        <v>184</v>
      </c>
      <c r="F5" s="8">
        <v>643</v>
      </c>
      <c r="G5" s="75">
        <v>43934</v>
      </c>
      <c r="H5" s="8" t="s">
        <v>173</v>
      </c>
      <c r="I5" s="8" t="s">
        <v>167</v>
      </c>
      <c r="J5" s="48">
        <v>44024</v>
      </c>
      <c r="K5" s="41">
        <v>30000000</v>
      </c>
      <c r="L5" s="8" t="s">
        <v>172</v>
      </c>
      <c r="M5" s="68">
        <v>4.7</v>
      </c>
      <c r="N5" s="8" t="s">
        <v>167</v>
      </c>
      <c r="O5" s="45">
        <f>ROUND(K5/'Приложение 1'!D37*100,2)</f>
        <v>92.38</v>
      </c>
      <c r="P5" s="49" t="s">
        <v>175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30000000</v>
      </c>
      <c r="L13" s="8"/>
      <c r="M13" s="8"/>
      <c r="N13" s="8"/>
      <c r="O13" s="45">
        <f>O5</f>
        <v>92.38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1" t="s">
        <v>103</v>
      </c>
      <c r="B1" s="91"/>
      <c r="C1" s="91"/>
      <c r="D1" s="91"/>
      <c r="E1" s="91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krasnuk</cp:lastModifiedBy>
  <cp:lastPrinted>2019-10-07T15:59:57Z</cp:lastPrinted>
  <dcterms:created xsi:type="dcterms:W3CDTF">2016-08-31T15:57:23Z</dcterms:created>
  <dcterms:modified xsi:type="dcterms:W3CDTF">2020-05-07T13:41:27Z</dcterms:modified>
  <cp:category/>
  <cp:version/>
  <cp:contentType/>
  <cp:contentStatus/>
</cp:coreProperties>
</file>