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<sst xmlns="http://schemas.openxmlformats.org/spreadsheetml/2006/main" count="375" uniqueCount="200">
  <si>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</si>
  <si>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</si>
  <si>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</si>
  <si>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</si>
  <si>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</si>
  <si>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</si>
  <si>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</si>
  <si>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</si>
  <si>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</si>
  <si>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</si>
  <si>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</si>
  <si>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</si>
  <si>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</si>
  <si>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</si>
  <si>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</si>
  <si>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</si>
  <si>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</si>
  <si>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</si>
  <si>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</si>
  <si>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</si>
  <si>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</si>
  <si>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</si>
  <si>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</si>
  <si>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</si>
  <si>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</si>
  <si>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</si>
  <si>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</si>
  <si>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</si>
  <si>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</si>
  <si>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</si>
  <si>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</si>
  <si>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</si>
  <si>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</si>
  <si>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</si>
  <si>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</si>
  <si>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</si>
  <si>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</si>
  <si>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</si>
  <si>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</si>
  <si>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</si>
  <si>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</si>
  <si>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</si>
  <si>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</si>
  <si>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</si>
  <si>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</si>
  <si>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</si>
  <si>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</si>
  <si>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</si>
  <si>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</si>
  <si>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</si>
  <si>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</si>
  <si>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</si>
  <si>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</si>
  <si>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</si>
  <si>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</si>
  <si>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</si>
  <si>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</si>
  <si>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</si>
  <si>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</si>
  <si>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</si>
  <si>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</si>
  <si>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</si>
  <si>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</si>
  <si>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</si>
  <si>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</si>
  <si>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</si>
  <si>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</si>
  <si>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</si>
  <si>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</si>
  <si>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</si>
  <si>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</si>
  <si>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</si>
  <si>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</si>
  <si>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</si>
  <si>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</si>
  <si>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</si>
  <si>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</si>
  <si>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</si>
  <si>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</si>
  <si>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</si>
  <si>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</si>
  <si>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</si>
  <si>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</si>
  <si>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</si>
  <si>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</si>
  <si>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</si>
  <si>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</si>
  <si>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</si>
  <si>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</si>
  <si>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</si>
  <si>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</si>
  <si>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</si>
  <si>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</si>
  <si>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</si>
  <si>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</si>
  <si>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</si>
  <si>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</si>
  <si>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</si>
  <si>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</si>
  <si>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</si>
  <si>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</si>
  <si>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</si>
  <si>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</si>
  <si>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</si>
  <si>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</si>
  <si>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</si>
  <si>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</si>
  <si>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</si>
  <si>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</si>
  <si>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</si>
  <si>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</si>
  <si>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</si>
  <si>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</si>
  <si>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</si>
  <si>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</si>
  <si>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</si>
  <si>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</si>
  <si>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</si>
  <si>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</si>
  <si>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</si>
  <si>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</si>
  <si>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</si>
  <si>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</si>
  <si>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</si>
  <si>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</si>
  <si>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</si>
  <si>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</si>
  <si>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</si>
  <si>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</si>
  <si>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</si>
  <si>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</si>
  <si>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</si>
  <si>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</si>
  <si>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</si>
  <si>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</si>
  <si>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</si>
  <si>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</si>
  <si>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</si>
  <si>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</si>
  <si>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</si>
  <si>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</si>
  <si>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</si>
  <si>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</si>
  <si>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</si>
  <si>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</si>
  <si>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</si>
  <si>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</si>
  <si>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</si>
  <si>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</si>
  <si>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</si>
  <si>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</si>
  <si>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</si>
  <si>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</si>
  <si>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</si>
  <si>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</si>
  <si>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</si>
  <si>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</si>
  <si>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</si>
  <si>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</si>
  <si>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</si>
  <si>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</si>
  <si>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</si>
  <si>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</si>
  <si>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</si>
  <si>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</si>
  <si>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</si>
  <si>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</si>
  <si>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</si>
  <si>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</si>
  <si>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</si>
  <si>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</si>
  <si>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</si>
  <si>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</si>
  <si>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</si>
  <si>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</si>
  <si>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</si>
  <si>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</si>
  <si>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</si>
  <si>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</si>
  <si>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</si>
  <si>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</si>
  <si>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</si>
  <si>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</si>
  <si>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</si>
  <si>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</si>
  <si>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</si>
  <si>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</si>
  <si>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</si>
  <si>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</si>
  <si>
    <t>Консультационные услуги</t>
  </si>
  <si>
    <t>Мещерякова Юлия Владимировна</t>
  </si>
  <si>
    <t>Аредная плата</t>
  </si>
  <si>
    <t xml:space="preserve">Договор аренды помещения </t>
  </si>
  <si>
    <t>АО "ИК "РИКОМ-ТРАСТ"</t>
  </si>
  <si>
    <t xml:space="preserve">121099, Москва, Проточный пер. дом </t>
  </si>
  <si>
    <t xml:space="preserve"> 1027739075165</t>
  </si>
  <si>
    <t>Договор об оказании услуг №2 от 28.04.2022</t>
  </si>
  <si>
    <t>Код валюты задолженности</t>
  </si>
  <si>
    <t>Код государства регистрации</t>
  </si>
  <si>
    <t>Паспорт гражданина РФ, серия: 45 19, № 688776, выдан: 26 марта 2020 года, ГУ МВД России по г. Москве, № подр. 770-063  Гражданство: РОССИЯ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</si>
</sst>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9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3" t="s">
        <v>181</v>
      </c>
      <c r="C1" s="93"/>
      <c r="D1" s="93"/>
      <c r="E1" s="93"/>
      <c r="F1" s="93"/>
    </row>
    <row r="2" spans="2:6" ht="91.5" customHeight="1">
      <c r="B2" s="93" t="s">
        <v>182</v>
      </c>
      <c r="C2" s="93"/>
      <c r="D2" s="93"/>
      <c r="E2" s="93"/>
      <c r="F2" s="93"/>
    </row>
    <row r="3" spans="2:6" ht="15" customHeight="1">
      <c r="B3" s="93"/>
      <c r="C3" s="93"/>
      <c r="D3" s="93"/>
      <c r="E3" s="93"/>
      <c r="F3" s="93"/>
    </row>
    <row r="4" spans="2:18" ht="54.75" customHeight="1">
      <c r="B4" s="94" t="s">
        <v>0</v>
      </c>
      <c r="C4" s="94"/>
      <c r="D4" s="94"/>
      <c r="E4" s="94"/>
      <c r="F4" s="94"/>
      <c r="G4" s="9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44865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4" t="s">
        <v>6</v>
      </c>
      <c r="C22" s="85"/>
      <c r="D22" s="8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42171319.23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42171319.23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</f>
        <v>42171319.23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4" t="s">
        <v>165</v>
      </c>
      <c r="C41" s="85"/>
      <c r="D41" s="8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1765000+108682.52</f>
        <v>1873682.52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4" t="s">
        <v>14</v>
      </c>
      <c r="C43" s="85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1">
        <f>D40-D42</f>
        <v>40297636.70999999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2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4" t="s">
        <v>17</v>
      </c>
      <c r="C46" s="85"/>
      <c r="D46" s="86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21324618.19488</v>
      </c>
      <c r="E47" s="4"/>
      <c r="F47" s="4"/>
      <c r="G47" s="4"/>
      <c r="H47" s="4"/>
      <c r="I47" s="4"/>
      <c r="J47" s="4"/>
      <c r="K47" s="83">
        <v>9623090974.399998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7" t="s">
        <v>166</v>
      </c>
      <c r="D48" s="8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9"/>
      <c r="D49" s="9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15" customHeight="1" thickBot="1">
      <c r="A5" s="7"/>
      <c r="B5" s="46"/>
      <c r="C5" s="46"/>
      <c r="D5" s="78"/>
      <c r="E5" s="40"/>
      <c r="F5" s="46"/>
      <c r="G5" s="40"/>
      <c r="H5" s="75"/>
      <c r="I5" s="53"/>
      <c r="J5" s="53"/>
      <c r="K5" s="82"/>
      <c r="L5" s="54"/>
      <c r="M5" s="79"/>
      <c r="N5" s="82"/>
      <c r="O5" s="48"/>
    </row>
    <row r="6" spans="1:15" ht="15.75" thickBot="1">
      <c r="A6" s="7"/>
      <c r="B6" s="46"/>
      <c r="C6" s="46"/>
      <c r="D6" s="78"/>
      <c r="E6" s="40"/>
      <c r="F6" s="46"/>
      <c r="G6" s="40"/>
      <c r="H6" s="75"/>
      <c r="I6" s="53"/>
      <c r="J6" s="53"/>
      <c r="K6" s="82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0</v>
      </c>
      <c r="J11" s="53">
        <f>J5+J6</f>
        <v>0</v>
      </c>
      <c r="K11" s="48"/>
      <c r="L11" s="54">
        <f>L5</f>
        <v>0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6.140625" style="0" customWidth="1"/>
    <col min="2" max="2" width="22.8515625" style="0" customWidth="1"/>
    <col min="3" max="3" width="26.57421875" style="0" customWidth="1"/>
    <col min="4" max="4" width="16.5742187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97" t="s">
        <v>64</v>
      </c>
      <c r="B1" s="97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197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198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58.5" customHeight="1" thickBot="1">
      <c r="A7" s="43">
        <v>1</v>
      </c>
      <c r="B7" s="46" t="s">
        <v>189</v>
      </c>
      <c r="C7" s="46" t="s">
        <v>196</v>
      </c>
      <c r="D7" s="46">
        <v>643</v>
      </c>
      <c r="E7" s="78">
        <v>44883</v>
      </c>
      <c r="F7" s="46" t="s">
        <v>190</v>
      </c>
      <c r="G7" s="46" t="s">
        <v>199</v>
      </c>
      <c r="H7" s="80">
        <v>720000</v>
      </c>
      <c r="I7" s="80">
        <v>720000</v>
      </c>
      <c r="J7" s="77">
        <f>ROUND(H7/'Приложение 1'!$D$42*100,2)</f>
        <v>38.43</v>
      </c>
      <c r="K7" s="77">
        <v>643</v>
      </c>
    </row>
    <row r="8" spans="1:11" ht="15.75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41">
        <f>H7</f>
        <v>720000</v>
      </c>
      <c r="I10" s="41">
        <f>I7</f>
        <v>720000</v>
      </c>
      <c r="J10" s="41">
        <f>J7</f>
        <v>38.43</v>
      </c>
      <c r="K10" s="48"/>
    </row>
    <row r="13" ht="15">
      <c r="J13" s="9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183</v>
      </c>
      <c r="C5" s="8" t="s">
        <v>184</v>
      </c>
      <c r="D5" s="40">
        <v>44882</v>
      </c>
      <c r="E5" s="8" t="s">
        <v>185</v>
      </c>
      <c r="F5" s="8" t="s">
        <v>186</v>
      </c>
      <c r="G5" s="68" t="s">
        <v>187</v>
      </c>
      <c r="H5" s="79">
        <v>1000000</v>
      </c>
      <c r="I5" s="79">
        <v>1000000</v>
      </c>
      <c r="J5" s="54">
        <f>ROUND(I5/'Приложение 1'!$D$42*100,2)</f>
        <v>53.37</v>
      </c>
      <c r="K5" s="48" t="s">
        <v>188</v>
      </c>
    </row>
    <row r="6" spans="1:11" ht="30.75" thickBot="1">
      <c r="A6" s="7">
        <v>2</v>
      </c>
      <c r="B6" s="8" t="s">
        <v>191</v>
      </c>
      <c r="C6" s="8" t="s">
        <v>192</v>
      </c>
      <c r="D6" s="40">
        <v>44895</v>
      </c>
      <c r="E6" s="8" t="s">
        <v>193</v>
      </c>
      <c r="F6" s="8" t="s">
        <v>194</v>
      </c>
      <c r="G6" s="68" t="s">
        <v>195</v>
      </c>
      <c r="H6" s="41">
        <v>45000</v>
      </c>
      <c r="I6" s="53">
        <v>45000</v>
      </c>
      <c r="J6" s="54">
        <f>ROUND(I6/'Приложение 1'!$D$42*100,2)</f>
        <v>2.4</v>
      </c>
      <c r="K6" s="48" t="s">
        <v>188</v>
      </c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 t="s">
        <v>32</v>
      </c>
      <c r="B8" s="8"/>
      <c r="C8" s="8"/>
      <c r="D8" s="8"/>
      <c r="E8" s="8"/>
      <c r="F8" s="8"/>
      <c r="G8" s="8"/>
      <c r="H8" s="79">
        <f>H5+H6</f>
        <v>1045000</v>
      </c>
      <c r="I8" s="79">
        <f>I5+I6</f>
        <v>1045000</v>
      </c>
      <c r="J8" s="79">
        <f>J5+J6</f>
        <v>55.769999999999996</v>
      </c>
      <c r="K8" s="48"/>
    </row>
    <row r="11" spans="9:10" ht="15">
      <c r="I11" s="98"/>
      <c r="J11" s="56"/>
    </row>
    <row r="12" ht="15">
      <c r="J12" s="56"/>
    </row>
    <row r="13" spans="7:11" ht="15">
      <c r="G13" s="69"/>
      <c r="K13"/>
    </row>
    <row r="14" spans="7:11" ht="15">
      <c r="G14" s="70"/>
      <c r="J14" s="56"/>
      <c r="K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108682.52</v>
      </c>
      <c r="E5" s="62">
        <f>ROUND(D5/'Приложение 1'!$D$42*100,2)</f>
        <v>5.8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/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108682.52</v>
      </c>
      <c r="E8" s="62">
        <f>SUM(E5:E7)</f>
        <v>5.8</v>
      </c>
      <c r="F8" s="59"/>
      <c r="G8" s="59"/>
      <c r="H8" s="59"/>
      <c r="I8" s="64"/>
      <c r="J8" s="60"/>
      <c r="K8" s="60"/>
    </row>
    <row r="11" ht="15">
      <c r="E11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7" sqref="H7:H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5" t="s">
        <v>23</v>
      </c>
      <c r="B1" s="95"/>
      <c r="C1" s="95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8662570.19</v>
      </c>
      <c r="I7" s="8" t="s">
        <v>167</v>
      </c>
      <c r="J7" s="54">
        <f>ROUND(H7/'Приложение 1'!$D$40*100,2)</f>
        <v>20.54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33508749.04</v>
      </c>
      <c r="I8" s="8" t="s">
        <v>167</v>
      </c>
      <c r="J8" s="54">
        <f>ROUND(H8/'Приложение 1'!$D$40*100,2)</f>
        <v>79.46</v>
      </c>
      <c r="K8" s="77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42171319.23</v>
      </c>
      <c r="I11" s="8"/>
      <c r="J11" s="54">
        <f>J7+J8</f>
        <v>100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D17" sqref="D17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>
        <v>1</v>
      </c>
      <c r="B5" s="8"/>
      <c r="C5" s="75"/>
      <c r="D5" s="46"/>
      <c r="E5" s="46"/>
      <c r="F5" s="46"/>
      <c r="G5" s="78"/>
      <c r="H5" s="41"/>
      <c r="I5" s="8"/>
      <c r="J5" s="71"/>
      <c r="K5" s="79"/>
      <c r="L5" s="8"/>
      <c r="M5" s="66"/>
      <c r="N5" s="8"/>
      <c r="O5" s="45"/>
      <c r="P5" s="48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0</v>
      </c>
      <c r="L13" s="8"/>
      <c r="M13" s="8"/>
      <c r="N13" s="8"/>
      <c r="O13" s="45">
        <f>O5</f>
        <v>0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6" t="s">
        <v>103</v>
      </c>
      <c r="B1" s="96"/>
      <c r="C1" s="96"/>
      <c r="D1" s="96"/>
      <c r="E1" s="96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2022-11-15T14:58:22Z</dcterms:modified>
  <cp:category/>
  <cp:version/>
  <cp:contentType/>
  <cp:contentStatus/>
</cp:coreProperties>
</file>